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/>
</workbook>
</file>

<file path=xl/calcChain.xml><?xml version="1.0" encoding="utf-8"?>
<calcChain xmlns="http://schemas.openxmlformats.org/spreadsheetml/2006/main"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<sst xmlns="http://schemas.openxmlformats.org/spreadsheetml/2006/main" count="270" uniqueCount="67">
  <si>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</si>
  <si>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</si>
  <si>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</si>
  <si>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</si>
  <si>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</si>
  <si>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</si>
  <si>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</si>
  <si>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</si>
  <si>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</si>
  <si>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</si>
  <si>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</si>
  <si>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</si>
  <si>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</si>
  <si>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</si>
  <si>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</si>
  <si>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</si>
  <si>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</si>
  <si>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</si>
  <si>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</si>
  <si>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</si>
  <si>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</si>
  <si>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</si>
  <si>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</si>
  <si>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</si>
  <si>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</si>
  <si>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</si>
  <si>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</si>
  <si>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</si>
  <si>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</si>
  <si>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</si>
  <si>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</si>
  <si>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</si>
  <si>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</si>
  <si>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</si>
  <si>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</si>
  <si>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</si>
  <si>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</si>
  <si>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</si>
  <si>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</si>
  <si>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</si>
  <si>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</si>
  <si>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</si>
  <si>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</si>
  <si>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</si>
  <si>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</si>
  <si>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</si>
  <si>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</si>
  <si>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</si>
  <si>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</si>
  <si>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</si>
  <si>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</si>
  <si>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</si>
  <si>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</si>
  <si>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</si>
  <si>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</si>
  <si>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</si>
  <si>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</si>
  <si>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</si>
  <si>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</si>
  <si>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</si>
  <si>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</si>
  <si>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</si>
  <si>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</si>
  <si>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</si>
  <si>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</si>
  <si>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</si>
  <si>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07.10.2022г.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</si>
</sst>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29" xfId="0" applyFont="1" applyFill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NumberFormat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" fontId="3" fillId="0" borderId="6" xfId="2" applyNumberFormat="1" applyFont="1" applyFill="1" applyBorder="1" applyAlignment="1">
      <alignment horizontal="center" wrapText="1"/>
    </xf>
    <xf numFmtId="1" fontId="3" fillId="0" borderId="8" xfId="2" applyNumberFormat="1" applyFont="1" applyFill="1" applyBorder="1" applyAlignment="1">
      <alignment horizontal="center" wrapText="1"/>
    </xf>
    <xf numFmtId="9" fontId="3" fillId="0" borderId="8" xfId="2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1" fontId="3" fillId="0" borderId="34" xfId="2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" fontId="3" fillId="0" borderId="34" xfId="0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30" xfId="2" applyNumberFormat="1" applyFont="1" applyFill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8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0" xfId="1" applyNumberFormat="1" applyFont="1" applyAlignment="1"/>
    <xf numFmtId="0" fontId="3" fillId="0" borderId="5" xfId="0" applyFont="1" applyFill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1" fontId="3" fillId="0" borderId="7" xfId="2" applyNumberFormat="1" applyFont="1" applyFill="1" applyBorder="1" applyAlignment="1">
      <alignment horizontal="center" wrapText="1"/>
    </xf>
    <xf numFmtId="9" fontId="3" fillId="0" borderId="20" xfId="2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164" fontId="2" fillId="0" borderId="17" xfId="1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4" xfId="1" applyFont="1" applyFill="1" applyBorder="1" applyAlignment="1">
      <alignment horizontal="center" wrapText="1"/>
    </xf>
    <xf numFmtId="9" fontId="2" fillId="0" borderId="14" xfId="2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164" fontId="2" fillId="0" borderId="43" xfId="1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27" xfId="1" applyNumberFormat="1" applyFont="1" applyFill="1" applyBorder="1" applyAlignment="1">
      <alignment horizontal="center" wrapText="1"/>
    </xf>
    <xf numFmtId="1" fontId="2" fillId="0" borderId="17" xfId="1" applyNumberFormat="1" applyFont="1" applyFill="1" applyBorder="1" applyAlignment="1">
      <alignment horizontal="center" wrapText="1"/>
    </xf>
    <xf numFmtId="1" fontId="2" fillId="0" borderId="39" xfId="1" applyNumberFormat="1" applyFont="1" applyFill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0" borderId="17" xfId="1" applyNumberFormat="1" applyFont="1" applyFill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49" fontId="2" fillId="0" borderId="38" xfId="1" applyNumberFormat="1" applyFont="1" applyFill="1" applyBorder="1" applyAlignment="1">
      <alignment horizontal="center" wrapText="1"/>
    </xf>
    <xf numFmtId="2" fontId="2" fillId="0" borderId="38" xfId="1" applyNumberFormat="1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38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2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164" fontId="3" fillId="0" borderId="0" xfId="1" applyFont="1" applyBorder="1" applyAlignment="1">
      <alignment wrapText="1"/>
    </xf>
    <xf numFmtId="0" fontId="2" fillId="0" borderId="19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8" xfId="1" applyFont="1" applyFill="1" applyBorder="1" applyAlignment="1">
      <alignment wrapText="1"/>
    </xf>
    <xf numFmtId="167" fontId="3" fillId="0" borderId="6" xfId="1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" fontId="3" fillId="0" borderId="30" xfId="0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2" fontId="2" fillId="0" borderId="45" xfId="0" applyNumberFormat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1" fontId="2" fillId="0" borderId="4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5" borderId="1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5" borderId="28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wrapText="1"/>
    </xf>
    <xf numFmtId="0" fontId="2" fillId="3" borderId="54" xfId="0" applyFont="1" applyFill="1" applyBorder="1" applyAlignment="1">
      <alignment horizontal="center" wrapText="1"/>
    </xf>
    <xf numFmtId="0" fontId="2" fillId="3" borderId="56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5" borderId="0" xfId="0" applyFont="1" applyFill="1" applyAlignment="1">
      <alignment wrapText="1"/>
    </xf>
    <xf numFmtId="0" fontId="3" fillId="5" borderId="4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2" fontId="3" fillId="0" borderId="35" xfId="0" applyNumberFormat="1" applyFont="1" applyFill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Fill="1" applyBorder="1" applyAlignment="1">
      <alignment horizontal="center" wrapText="1"/>
    </xf>
    <xf numFmtId="164" fontId="2" fillId="0" borderId="42" xfId="1" applyNumberFormat="1" applyFont="1" applyFill="1" applyBorder="1" applyAlignment="1">
      <alignment horizontal="center" wrapText="1"/>
    </xf>
    <xf numFmtId="164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G37" sqref="G37"/>
    </sheetView>
  </sheetViews>
  <sheetFormatPr defaultColWidth="9.140625" defaultRowHeight="15" x14ac:dyDescent="0.25"/>
  <cols>
    <col min="1" max="1" width="39.140625" style="2" customWidth="1"/>
    <col min="2" max="2" width="11.28515625" style="2" customWidth="1"/>
    <col min="3" max="3" width="15.28515625" style="2" customWidth="1"/>
    <col min="4" max="4" width="15.42578125" style="2" customWidth="1"/>
    <col min="5" max="5" width="11.7109375" style="2" customWidth="1"/>
    <col min="6" max="6" width="9.7109375" style="2" customWidth="1"/>
    <col min="7" max="8" width="14.7109375" style="2" customWidth="1"/>
    <col min="9" max="9" width="10.7109375" style="2" customWidth="1"/>
    <col min="10" max="10" width="10" style="2" customWidth="1"/>
    <col min="11" max="11" width="13.5703125" style="2" customWidth="1"/>
    <col min="12" max="12" width="13.28515625" style="2" customWidth="1"/>
    <col min="13" max="13" width="9" style="2" customWidth="1"/>
    <col min="14" max="14" width="10.85546875" style="2" customWidth="1"/>
    <col min="15" max="15" width="14.28515625" style="2" customWidth="1"/>
    <col min="16" max="16" width="14.140625" style="2" customWidth="1"/>
    <col min="17" max="17" width="11.42578125" style="2" customWidth="1"/>
    <col min="18" max="18" width="9.42578125" style="2" customWidth="1"/>
    <col min="19" max="19" width="15" style="2" customWidth="1"/>
    <col min="20" max="20" width="17" style="2" customWidth="1"/>
    <col min="21" max="22" width="11.42578125" style="2" customWidth="1"/>
    <col min="23" max="23" width="13.42578125" style="2" customWidth="1"/>
    <col min="24" max="24" width="14.28515625" style="2" customWidth="1"/>
    <col min="25" max="25" width="11.42578125" style="2" customWidth="1"/>
    <col min="26" max="26" width="9.28515625" style="2" customWidth="1"/>
    <col min="27" max="29" width="14.140625" style="2" customWidth="1"/>
    <col min="30" max="30" width="10.5703125" style="2" customWidth="1"/>
    <col min="31" max="33" width="14.140625" style="2" customWidth="1"/>
    <col min="34" max="34" width="9" style="2" customWidth="1"/>
    <col min="35" max="36" width="14.140625" style="2" customWidth="1"/>
    <col min="37" max="41" width="10" style="2" customWidth="1"/>
    <col min="42" max="42" width="9.140625" style="2"/>
    <col min="43" max="43" width="13.85546875" style="2" customWidth="1"/>
    <col min="44" max="44" width="12.28515625" style="2" customWidth="1"/>
    <col min="45" max="45" width="9.140625" style="2"/>
    <col min="46" max="46" width="11.28515625" style="2" customWidth="1"/>
    <col min="47" max="48" width="17" style="2" customWidth="1"/>
    <col min="49" max="49" width="9.140625" style="2"/>
    <col min="50" max="50" width="9.140625" style="2" customWidth="1"/>
    <col min="51" max="51" width="16.5703125" style="2" customWidth="1"/>
    <col min="52" max="52" width="17.42578125" style="2" customWidth="1"/>
    <col min="53" max="53" width="13" style="2" bestFit="1" customWidth="1"/>
    <col min="54" max="55" width="11.140625" style="2" bestFit="1" customWidth="1"/>
    <col min="56" max="64" width="9.140625" style="2"/>
    <col min="65" max="70" width="28.140625" style="2" customWidth="1"/>
    <col min="71" max="16384" width="9.140625" style="2"/>
  </cols>
  <sheetData>
    <row r="1" spans="1:18" ht="32.25" customHeight="1" x14ac:dyDescent="0.25">
      <c r="A1" s="1" t="s">
        <v>66</v>
      </c>
      <c r="B1" s="1"/>
      <c r="C1" s="1"/>
      <c r="D1" s="1"/>
      <c r="E1" s="1"/>
    </row>
    <row r="2" spans="1:18" ht="32.25" customHeight="1" thickBot="1" x14ac:dyDescent="0.3">
      <c r="A2" s="3" t="s">
        <v>21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</row>
    <row r="3" spans="1:18" ht="27" customHeight="1" x14ac:dyDescent="0.25">
      <c r="A3" s="6" t="s">
        <v>0</v>
      </c>
      <c r="B3" s="7" t="s">
        <v>54</v>
      </c>
      <c r="C3" s="8"/>
      <c r="D3" s="8"/>
      <c r="E3" s="9"/>
      <c r="F3" s="10" t="s">
        <v>62</v>
      </c>
      <c r="G3" s="10"/>
      <c r="H3" s="10"/>
      <c r="I3" s="10"/>
      <c r="J3" s="11" t="s">
        <v>63</v>
      </c>
      <c r="K3" s="10"/>
      <c r="L3" s="10"/>
      <c r="M3" s="12"/>
      <c r="N3" s="11" t="s">
        <v>64</v>
      </c>
      <c r="O3" s="10"/>
      <c r="P3" s="10"/>
      <c r="Q3" s="12"/>
    </row>
    <row r="4" spans="1:18" ht="18" customHeight="1" x14ac:dyDescent="0.25">
      <c r="A4" s="6"/>
      <c r="B4" s="13" t="s">
        <v>2</v>
      </c>
      <c r="C4" s="14" t="s">
        <v>29</v>
      </c>
      <c r="D4" s="14" t="s">
        <v>35</v>
      </c>
      <c r="E4" s="15" t="s">
        <v>1</v>
      </c>
      <c r="F4" s="16" t="s">
        <v>2</v>
      </c>
      <c r="G4" s="17" t="s">
        <v>29</v>
      </c>
      <c r="H4" s="17" t="s">
        <v>35</v>
      </c>
      <c r="I4" s="18" t="s">
        <v>1</v>
      </c>
      <c r="J4" s="19" t="s">
        <v>2</v>
      </c>
      <c r="K4" s="17" t="s">
        <v>29</v>
      </c>
      <c r="L4" s="17" t="s">
        <v>35</v>
      </c>
      <c r="M4" s="20" t="s">
        <v>1</v>
      </c>
      <c r="N4" s="21" t="s">
        <v>2</v>
      </c>
      <c r="O4" s="22" t="s">
        <v>29</v>
      </c>
      <c r="P4" s="22" t="s">
        <v>35</v>
      </c>
      <c r="Q4" s="15" t="s">
        <v>1</v>
      </c>
    </row>
    <row r="5" spans="1:18" ht="31.5" customHeight="1" thickBot="1" x14ac:dyDescent="0.3">
      <c r="A5" s="6"/>
      <c r="B5" s="23"/>
      <c r="C5" s="24"/>
      <c r="D5" s="24"/>
      <c r="E5" s="15"/>
      <c r="F5" s="16"/>
      <c r="G5" s="17"/>
      <c r="H5" s="17"/>
      <c r="I5" s="18"/>
      <c r="J5" s="19"/>
      <c r="K5" s="17"/>
      <c r="L5" s="17"/>
      <c r="M5" s="20"/>
      <c r="N5" s="21"/>
      <c r="O5" s="22"/>
      <c r="P5" s="22"/>
      <c r="Q5" s="15"/>
    </row>
    <row r="6" spans="1:18" s="34" customFormat="1" ht="16.5" customHeight="1" x14ac:dyDescent="0.25">
      <c r="A6" s="25" t="s">
        <v>22</v>
      </c>
      <c r="B6" s="26">
        <v>60</v>
      </c>
      <c r="C6" s="27">
        <v>10390.144</v>
      </c>
      <c r="D6" s="27">
        <v>3736.8505570000002</v>
      </c>
      <c r="E6" s="28">
        <f>C6/C18</f>
        <v>9.6913907728384499E-2</v>
      </c>
      <c r="F6" s="29"/>
      <c r="G6" s="30"/>
      <c r="H6" s="30"/>
      <c r="I6" s="31"/>
      <c r="J6" s="32"/>
      <c r="K6" s="30"/>
      <c r="L6" s="30"/>
      <c r="M6" s="28"/>
      <c r="N6" s="26">
        <f>B6+J6</f>
        <v>60</v>
      </c>
      <c r="O6" s="33">
        <f t="shared" ref="N6:P7" si="0">C6+K6</f>
        <v>10390.144</v>
      </c>
      <c r="P6" s="33">
        <f t="shared" si="0"/>
        <v>3736.8505570000002</v>
      </c>
      <c r="Q6" s="28">
        <f>O6/O18</f>
        <v>9.6913907728384499E-2</v>
      </c>
    </row>
    <row r="7" spans="1:18" s="34" customFormat="1" ht="15.75" x14ac:dyDescent="0.25">
      <c r="A7" s="35" t="s">
        <v>23</v>
      </c>
      <c r="B7" s="26">
        <v>62</v>
      </c>
      <c r="C7" s="27">
        <v>12594.2443</v>
      </c>
      <c r="D7" s="27">
        <v>5869.0483715399996</v>
      </c>
      <c r="E7" s="28">
        <f>C7/C18</f>
        <v>0.11747261924367289</v>
      </c>
      <c r="F7" s="29"/>
      <c r="G7" s="27"/>
      <c r="H7" s="27"/>
      <c r="I7" s="36"/>
      <c r="J7" s="26"/>
      <c r="K7" s="37"/>
      <c r="L7" s="38"/>
      <c r="M7" s="28"/>
      <c r="N7" s="26">
        <f t="shared" si="0"/>
        <v>62</v>
      </c>
      <c r="O7" s="27">
        <f t="shared" si="0"/>
        <v>12594.2443</v>
      </c>
      <c r="P7" s="27">
        <f t="shared" si="0"/>
        <v>5869.0483715399996</v>
      </c>
      <c r="Q7" s="28">
        <f>O7/O18</f>
        <v>0.11747261924367289</v>
      </c>
    </row>
    <row r="8" spans="1:18" s="34" customFormat="1" ht="15.75" customHeight="1" x14ac:dyDescent="0.25">
      <c r="A8" s="35" t="s">
        <v>19</v>
      </c>
      <c r="B8" s="26">
        <v>61</v>
      </c>
      <c r="C8" s="33">
        <v>10594.067986</v>
      </c>
      <c r="D8" s="33">
        <v>4834.1860829999996</v>
      </c>
      <c r="E8" s="28">
        <f>C8/C18</f>
        <v>9.8816005559060227E-2</v>
      </c>
      <c r="F8" s="29"/>
      <c r="G8" s="27"/>
      <c r="H8" s="27"/>
      <c r="I8" s="36"/>
      <c r="J8" s="26"/>
      <c r="K8" s="27"/>
      <c r="L8" s="27"/>
      <c r="M8" s="28"/>
      <c r="N8" s="26">
        <f t="shared" ref="N8:P16" si="1">B8+J8</f>
        <v>61</v>
      </c>
      <c r="O8" s="27">
        <f t="shared" si="1"/>
        <v>10594.067986</v>
      </c>
      <c r="P8" s="27">
        <f t="shared" si="1"/>
        <v>4834.1860829999996</v>
      </c>
      <c r="Q8" s="28">
        <f>O8/O18</f>
        <v>9.8816005559060227E-2</v>
      </c>
    </row>
    <row r="9" spans="1:18" s="34" customFormat="1" ht="21.75" customHeight="1" x14ac:dyDescent="0.25">
      <c r="A9" s="35" t="s">
        <v>25</v>
      </c>
      <c r="B9" s="26">
        <v>93</v>
      </c>
      <c r="C9" s="27">
        <v>23998.373046000001</v>
      </c>
      <c r="D9" s="27">
        <v>10598.613963</v>
      </c>
      <c r="E9" s="28">
        <f>C9/C18</f>
        <v>0.22384445403368747</v>
      </c>
      <c r="F9" s="29"/>
      <c r="G9" s="27"/>
      <c r="H9" s="27"/>
      <c r="I9" s="36"/>
      <c r="J9" s="26"/>
      <c r="K9" s="27"/>
      <c r="L9" s="27"/>
      <c r="M9" s="28"/>
      <c r="N9" s="26">
        <f t="shared" si="1"/>
        <v>93</v>
      </c>
      <c r="O9" s="27">
        <f t="shared" si="1"/>
        <v>23998.373046000001</v>
      </c>
      <c r="P9" s="27">
        <f t="shared" si="1"/>
        <v>10598.613963</v>
      </c>
      <c r="Q9" s="28">
        <f>O9/O18</f>
        <v>0.22384445403368747</v>
      </c>
    </row>
    <row r="10" spans="1:18" s="34" customFormat="1" x14ac:dyDescent="0.25">
      <c r="A10" s="39" t="s">
        <v>26</v>
      </c>
      <c r="B10" s="26">
        <v>21</v>
      </c>
      <c r="C10" s="27">
        <v>6420.7</v>
      </c>
      <c r="D10" s="27">
        <v>2020.32155399</v>
      </c>
      <c r="E10" s="28">
        <f>C10/C18</f>
        <v>5.9888980109576759E-2</v>
      </c>
      <c r="F10" s="29"/>
      <c r="G10" s="27"/>
      <c r="H10" s="27"/>
      <c r="I10" s="36"/>
      <c r="J10" s="26"/>
      <c r="K10" s="27"/>
      <c r="L10" s="27"/>
      <c r="M10" s="28"/>
      <c r="N10" s="26">
        <f t="shared" si="1"/>
        <v>21</v>
      </c>
      <c r="O10" s="27">
        <f t="shared" si="1"/>
        <v>6420.7</v>
      </c>
      <c r="P10" s="27">
        <f t="shared" si="1"/>
        <v>2020.32155399</v>
      </c>
      <c r="Q10" s="28">
        <f>O10/O18</f>
        <v>5.9888980109576759E-2</v>
      </c>
    </row>
    <row r="11" spans="1:18" s="34" customFormat="1" ht="15.75" customHeight="1" x14ac:dyDescent="0.25">
      <c r="A11" s="39" t="s">
        <v>27</v>
      </c>
      <c r="B11" s="26">
        <v>33</v>
      </c>
      <c r="C11" s="27">
        <v>18530.201498999999</v>
      </c>
      <c r="D11" s="27">
        <v>7738.1927530000003</v>
      </c>
      <c r="E11" s="28">
        <f>C11/C18</f>
        <v>0.17284016836171454</v>
      </c>
      <c r="F11" s="29"/>
      <c r="G11" s="27"/>
      <c r="H11" s="27"/>
      <c r="I11" s="36"/>
      <c r="J11" s="26"/>
      <c r="K11" s="27"/>
      <c r="L11" s="27"/>
      <c r="M11" s="28"/>
      <c r="N11" s="26">
        <f t="shared" si="1"/>
        <v>33</v>
      </c>
      <c r="O11" s="27">
        <f t="shared" si="1"/>
        <v>18530.201498999999</v>
      </c>
      <c r="P11" s="27">
        <f t="shared" si="1"/>
        <v>7738.1927530000003</v>
      </c>
      <c r="Q11" s="28">
        <f>O11/O18</f>
        <v>0.17284016836171454</v>
      </c>
    </row>
    <row r="12" spans="1:18" s="34" customFormat="1" x14ac:dyDescent="0.25">
      <c r="A12" s="39" t="s">
        <v>34</v>
      </c>
      <c r="B12" s="26">
        <v>33</v>
      </c>
      <c r="C12" s="27">
        <v>5459.2129519999999</v>
      </c>
      <c r="D12" s="27">
        <v>2475.1545302</v>
      </c>
      <c r="E12" s="28">
        <f>C12/C18</f>
        <v>5.0920724515437853E-2</v>
      </c>
      <c r="F12" s="29"/>
      <c r="G12" s="27"/>
      <c r="H12" s="27"/>
      <c r="I12" s="36"/>
      <c r="J12" s="26"/>
      <c r="K12" s="27"/>
      <c r="L12" s="27"/>
      <c r="M12" s="28"/>
      <c r="N12" s="26">
        <f t="shared" si="1"/>
        <v>33</v>
      </c>
      <c r="O12" s="27">
        <f t="shared" si="1"/>
        <v>5459.2129519999999</v>
      </c>
      <c r="P12" s="27">
        <f t="shared" si="1"/>
        <v>2475.1545302</v>
      </c>
      <c r="Q12" s="28">
        <f>O12/O18</f>
        <v>5.0920724515437853E-2</v>
      </c>
    </row>
    <row r="13" spans="1:18" s="34" customFormat="1" ht="21" customHeight="1" x14ac:dyDescent="0.25">
      <c r="A13" s="39" t="s">
        <v>28</v>
      </c>
      <c r="B13" s="26">
        <v>14</v>
      </c>
      <c r="C13" s="27">
        <v>4450.9930000000004</v>
      </c>
      <c r="D13" s="27">
        <v>1985.7492520000001</v>
      </c>
      <c r="E13" s="28">
        <f>C13/C18</f>
        <v>4.1516568480830039E-2</v>
      </c>
      <c r="F13" s="29"/>
      <c r="G13" s="27"/>
      <c r="H13" s="27"/>
      <c r="I13" s="36"/>
      <c r="J13" s="26"/>
      <c r="K13" s="27"/>
      <c r="L13" s="27"/>
      <c r="M13" s="28"/>
      <c r="N13" s="26">
        <f t="shared" si="1"/>
        <v>14</v>
      </c>
      <c r="O13" s="27">
        <f t="shared" si="1"/>
        <v>4450.9930000000004</v>
      </c>
      <c r="P13" s="27">
        <f t="shared" si="1"/>
        <v>1985.7492520000001</v>
      </c>
      <c r="Q13" s="28">
        <f>O13/O18</f>
        <v>4.1516568480830039E-2</v>
      </c>
    </row>
    <row r="14" spans="1:18" s="34" customFormat="1" ht="18" customHeight="1" x14ac:dyDescent="0.25">
      <c r="A14" s="39" t="s">
        <v>31</v>
      </c>
      <c r="B14" s="26">
        <v>10</v>
      </c>
      <c r="C14" s="27">
        <v>6282.5</v>
      </c>
      <c r="D14" s="27">
        <v>2997.6592270000001</v>
      </c>
      <c r="E14" s="28">
        <f>C14/C18</f>
        <v>5.8599921743488409E-2</v>
      </c>
      <c r="F14" s="29"/>
      <c r="G14" s="27"/>
      <c r="H14" s="27"/>
      <c r="I14" s="36"/>
      <c r="J14" s="26"/>
      <c r="K14" s="27"/>
      <c r="L14" s="27"/>
      <c r="M14" s="28"/>
      <c r="N14" s="26">
        <f>B14+J14</f>
        <v>10</v>
      </c>
      <c r="O14" s="27">
        <f t="shared" si="1"/>
        <v>6282.5</v>
      </c>
      <c r="P14" s="27">
        <f t="shared" si="1"/>
        <v>2997.6592270000001</v>
      </c>
      <c r="Q14" s="28">
        <f>O14/O18</f>
        <v>5.8599921743488409E-2</v>
      </c>
    </row>
    <row r="15" spans="1:18" s="34" customFormat="1" ht="18" customHeight="1" x14ac:dyDescent="0.25">
      <c r="A15" s="39" t="s">
        <v>53</v>
      </c>
      <c r="B15" s="26">
        <v>16</v>
      </c>
      <c r="C15" s="27">
        <v>8405.2000000000007</v>
      </c>
      <c r="D15" s="27">
        <v>3931.0587999999998</v>
      </c>
      <c r="E15" s="28">
        <f>C15/C18</f>
        <v>7.8399373217408488E-2</v>
      </c>
      <c r="F15" s="29"/>
      <c r="G15" s="27"/>
      <c r="H15" s="27"/>
      <c r="I15" s="36"/>
      <c r="J15" s="26"/>
      <c r="K15" s="27"/>
      <c r="L15" s="27"/>
      <c r="M15" s="28"/>
      <c r="N15" s="26">
        <f t="shared" si="1"/>
        <v>16</v>
      </c>
      <c r="O15" s="27">
        <f t="shared" si="1"/>
        <v>8405.2000000000007</v>
      </c>
      <c r="P15" s="27">
        <f t="shared" si="1"/>
        <v>3931.0587999999998</v>
      </c>
      <c r="Q15" s="28">
        <f>O15/O18</f>
        <v>7.8399373217408488E-2</v>
      </c>
    </row>
    <row r="16" spans="1:18" s="34" customFormat="1" ht="18" customHeight="1" x14ac:dyDescent="0.25">
      <c r="A16" s="39" t="s">
        <v>59</v>
      </c>
      <c r="B16" s="26">
        <v>2</v>
      </c>
      <c r="C16" s="40">
        <v>40.5</v>
      </c>
      <c r="D16" s="40">
        <v>17.00432</v>
      </c>
      <c r="E16" s="28">
        <f>C16/C18</f>
        <v>3.7776312464962681E-4</v>
      </c>
      <c r="F16" s="29"/>
      <c r="G16" s="27"/>
      <c r="H16" s="27"/>
      <c r="I16" s="36"/>
      <c r="J16" s="26"/>
      <c r="K16" s="27"/>
      <c r="L16" s="27"/>
      <c r="M16" s="28"/>
      <c r="N16" s="26">
        <f t="shared" si="1"/>
        <v>2</v>
      </c>
      <c r="O16" s="27">
        <f>C16+K16</f>
        <v>40.5</v>
      </c>
      <c r="P16" s="27">
        <f t="shared" si="1"/>
        <v>17.00432</v>
      </c>
      <c r="Q16" s="28">
        <f>O16/O18</f>
        <v>3.7776312464962681E-4</v>
      </c>
    </row>
    <row r="17" spans="1:53" s="34" customFormat="1" ht="31.5" customHeight="1" x14ac:dyDescent="0.25">
      <c r="A17" s="39" t="s">
        <v>60</v>
      </c>
      <c r="B17" s="26">
        <v>1</v>
      </c>
      <c r="C17" s="40">
        <v>43.904000000000003</v>
      </c>
      <c r="D17" s="40">
        <v>21.952000000000002</v>
      </c>
      <c r="E17" s="28">
        <f>C17/C18</f>
        <v>4.0951388208931399E-4</v>
      </c>
      <c r="F17" s="29"/>
      <c r="G17" s="27"/>
      <c r="H17" s="27"/>
      <c r="I17" s="36"/>
      <c r="J17" s="26"/>
      <c r="K17" s="27"/>
      <c r="L17" s="27"/>
      <c r="M17" s="28"/>
      <c r="N17" s="26">
        <f>B17+J17</f>
        <v>1</v>
      </c>
      <c r="O17" s="27">
        <f>C17+J17</f>
        <v>43.904000000000003</v>
      </c>
      <c r="P17" s="27">
        <f>D17+K17</f>
        <v>21.952000000000002</v>
      </c>
      <c r="Q17" s="28">
        <f>O17/O18</f>
        <v>4.0951388208931399E-4</v>
      </c>
    </row>
    <row r="18" spans="1:53" ht="29.25" customHeight="1" thickBot="1" x14ac:dyDescent="0.3">
      <c r="A18" s="41" t="s">
        <v>3</v>
      </c>
      <c r="B18" s="42">
        <f>SUM(B6:B17)</f>
        <v>406</v>
      </c>
      <c r="C18" s="43">
        <f>SUM(C6:C17)</f>
        <v>107210.04078299999</v>
      </c>
      <c r="D18" s="43">
        <f>SUM(D6:D17)</f>
        <v>46225.791410730002</v>
      </c>
      <c r="E18" s="44">
        <f>SUM(E6:E16)</f>
        <v>0.9995904861179109</v>
      </c>
      <c r="F18" s="45">
        <f>SUM(F6:F17)</f>
        <v>0</v>
      </c>
      <c r="G18" s="46">
        <f>SUM(G6:G17)</f>
        <v>0</v>
      </c>
      <c r="H18" s="46">
        <f>SUM(H6:H17)</f>
        <v>0</v>
      </c>
      <c r="I18" s="47">
        <f>SUM(I6:I17)</f>
        <v>0</v>
      </c>
      <c r="J18" s="42">
        <f>SUM(J6:J17)</f>
        <v>0</v>
      </c>
      <c r="K18" s="48">
        <f t="shared" ref="K18" si="2">SUM(K6:K17)</f>
        <v>0</v>
      </c>
      <c r="L18" s="49">
        <f t="shared" ref="L18:Q18" si="3">SUM(L6:L17)</f>
        <v>0</v>
      </c>
      <c r="M18" s="50">
        <f t="shared" si="3"/>
        <v>0</v>
      </c>
      <c r="N18" s="42">
        <f t="shared" si="3"/>
        <v>406</v>
      </c>
      <c r="O18" s="51">
        <f t="shared" si="3"/>
        <v>107210.04078299999</v>
      </c>
      <c r="P18" s="51">
        <f t="shared" si="3"/>
        <v>46225.791410730002</v>
      </c>
      <c r="Q18" s="44">
        <f t="shared" si="3"/>
        <v>1.0000000000000002</v>
      </c>
    </row>
    <row r="19" spans="1:53" x14ac:dyDescent="0.25">
      <c r="C19" s="52"/>
      <c r="D19" s="52"/>
      <c r="G19" s="52"/>
      <c r="H19" s="52"/>
      <c r="K19" s="52"/>
      <c r="L19" s="52"/>
      <c r="O19" s="52"/>
      <c r="P19" s="52"/>
    </row>
    <row r="20" spans="1:53" ht="30.75" customHeight="1" thickBot="1" x14ac:dyDescent="0.3">
      <c r="A20" s="53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"/>
      <c r="O20" s="4"/>
      <c r="P20" s="4"/>
    </row>
    <row r="21" spans="1:53" s="55" customFormat="1" ht="27" customHeight="1" x14ac:dyDescent="0.2">
      <c r="A21" s="54" t="s">
        <v>4</v>
      </c>
      <c r="B21" s="11" t="s">
        <v>22</v>
      </c>
      <c r="C21" s="10"/>
      <c r="D21" s="10"/>
      <c r="E21" s="12"/>
      <c r="F21" s="11" t="s">
        <v>23</v>
      </c>
      <c r="G21" s="10"/>
      <c r="H21" s="10"/>
      <c r="I21" s="12"/>
      <c r="J21" s="11" t="s">
        <v>19</v>
      </c>
      <c r="K21" s="10"/>
      <c r="L21" s="10"/>
      <c r="M21" s="12"/>
      <c r="N21" s="11" t="s">
        <v>30</v>
      </c>
      <c r="O21" s="10"/>
      <c r="P21" s="10"/>
      <c r="Q21" s="12"/>
      <c r="R21" s="11" t="s">
        <v>27</v>
      </c>
      <c r="S21" s="10"/>
      <c r="T21" s="10"/>
      <c r="U21" s="12"/>
      <c r="V21" s="10" t="s">
        <v>38</v>
      </c>
      <c r="W21" s="10"/>
      <c r="X21" s="10"/>
      <c r="Y21" s="12"/>
      <c r="Z21" s="10" t="s">
        <v>26</v>
      </c>
      <c r="AA21" s="10"/>
      <c r="AB21" s="10"/>
      <c r="AC21" s="10"/>
      <c r="AD21" s="11" t="s">
        <v>37</v>
      </c>
      <c r="AE21" s="10"/>
      <c r="AF21" s="10"/>
      <c r="AG21" s="10"/>
      <c r="AH21" s="11" t="s">
        <v>28</v>
      </c>
      <c r="AI21" s="10"/>
      <c r="AJ21" s="10"/>
      <c r="AK21" s="10"/>
      <c r="AL21" s="8" t="s">
        <v>59</v>
      </c>
      <c r="AM21" s="8"/>
      <c r="AN21" s="8"/>
      <c r="AO21" s="8"/>
      <c r="AP21" s="10" t="s">
        <v>48</v>
      </c>
      <c r="AQ21" s="10"/>
      <c r="AR21" s="10"/>
      <c r="AS21" s="10"/>
      <c r="AT21" s="8" t="s">
        <v>61</v>
      </c>
      <c r="AU21" s="8"/>
      <c r="AV21" s="8"/>
      <c r="AW21" s="8"/>
      <c r="AX21" s="10" t="s">
        <v>20</v>
      </c>
      <c r="AY21" s="10"/>
      <c r="AZ21" s="10"/>
      <c r="BA21" s="12"/>
    </row>
    <row r="22" spans="1:53" ht="55.5" customHeight="1" thickBot="1" x14ac:dyDescent="0.3">
      <c r="A22" s="56"/>
      <c r="B22" s="57" t="s">
        <v>2</v>
      </c>
      <c r="C22" s="58" t="s">
        <v>29</v>
      </c>
      <c r="D22" s="58" t="s">
        <v>35</v>
      </c>
      <c r="E22" s="59" t="s">
        <v>5</v>
      </c>
      <c r="F22" s="57" t="s">
        <v>2</v>
      </c>
      <c r="G22" s="58" t="s">
        <v>29</v>
      </c>
      <c r="H22" s="60" t="s">
        <v>35</v>
      </c>
      <c r="I22" s="59" t="s">
        <v>5</v>
      </c>
      <c r="J22" s="57" t="s">
        <v>2</v>
      </c>
      <c r="K22" s="58" t="s">
        <v>29</v>
      </c>
      <c r="L22" s="60" t="s">
        <v>35</v>
      </c>
      <c r="M22" s="59" t="s">
        <v>5</v>
      </c>
      <c r="N22" s="57" t="s">
        <v>2</v>
      </c>
      <c r="O22" s="58" t="s">
        <v>29</v>
      </c>
      <c r="P22" s="60" t="s">
        <v>35</v>
      </c>
      <c r="Q22" s="59" t="s">
        <v>5</v>
      </c>
      <c r="R22" s="57" t="s">
        <v>2</v>
      </c>
      <c r="S22" s="58" t="s">
        <v>29</v>
      </c>
      <c r="T22" s="60" t="s">
        <v>35</v>
      </c>
      <c r="U22" s="59" t="s">
        <v>5</v>
      </c>
      <c r="V22" s="61" t="s">
        <v>2</v>
      </c>
      <c r="W22" s="58" t="s">
        <v>29</v>
      </c>
      <c r="X22" s="58" t="s">
        <v>35</v>
      </c>
      <c r="Y22" s="59" t="s">
        <v>5</v>
      </c>
      <c r="Z22" s="61" t="s">
        <v>2</v>
      </c>
      <c r="AA22" s="58" t="s">
        <v>29</v>
      </c>
      <c r="AB22" s="60" t="s">
        <v>35</v>
      </c>
      <c r="AC22" s="60" t="s">
        <v>5</v>
      </c>
      <c r="AD22" s="57" t="s">
        <v>2</v>
      </c>
      <c r="AE22" s="58" t="s">
        <v>29</v>
      </c>
      <c r="AF22" s="58" t="s">
        <v>35</v>
      </c>
      <c r="AG22" s="60" t="s">
        <v>5</v>
      </c>
      <c r="AH22" s="57" t="s">
        <v>2</v>
      </c>
      <c r="AI22" s="58" t="s">
        <v>29</v>
      </c>
      <c r="AJ22" s="60" t="s">
        <v>35</v>
      </c>
      <c r="AK22" s="60" t="s">
        <v>5</v>
      </c>
      <c r="AL22" s="58" t="s">
        <v>2</v>
      </c>
      <c r="AM22" s="58" t="s">
        <v>29</v>
      </c>
      <c r="AN22" s="58" t="s">
        <v>35</v>
      </c>
      <c r="AO22" s="58" t="s">
        <v>5</v>
      </c>
      <c r="AP22" s="61" t="s">
        <v>2</v>
      </c>
      <c r="AQ22" s="58" t="s">
        <v>29</v>
      </c>
      <c r="AR22" s="60" t="s">
        <v>35</v>
      </c>
      <c r="AS22" s="60" t="s">
        <v>5</v>
      </c>
      <c r="AT22" s="58" t="s">
        <v>2</v>
      </c>
      <c r="AU22" s="58" t="s">
        <v>29</v>
      </c>
      <c r="AV22" s="60" t="s">
        <v>35</v>
      </c>
      <c r="AW22" s="58" t="s">
        <v>5</v>
      </c>
      <c r="AX22" s="61" t="s">
        <v>2</v>
      </c>
      <c r="AY22" s="58" t="s">
        <v>29</v>
      </c>
      <c r="AZ22" s="60" t="s">
        <v>35</v>
      </c>
      <c r="BA22" s="59" t="s">
        <v>5</v>
      </c>
    </row>
    <row r="23" spans="1:53" x14ac:dyDescent="0.25">
      <c r="A23" s="35" t="s">
        <v>32</v>
      </c>
      <c r="B23" s="62">
        <v>8</v>
      </c>
      <c r="C23" s="63">
        <v>551</v>
      </c>
      <c r="D23" s="64">
        <v>88.833945999999997</v>
      </c>
      <c r="E23" s="65">
        <f>C23/C40</f>
        <v>5.3031026326487873E-2</v>
      </c>
      <c r="F23" s="62">
        <v>1</v>
      </c>
      <c r="G23" s="63">
        <v>30</v>
      </c>
      <c r="H23" s="64">
        <v>15</v>
      </c>
      <c r="I23" s="65">
        <f>G23/G40</f>
        <v>2.382040500834179E-3</v>
      </c>
      <c r="J23" s="62">
        <v>8</v>
      </c>
      <c r="K23" s="63">
        <v>1976.536186</v>
      </c>
      <c r="L23" s="64">
        <v>952.38864699999999</v>
      </c>
      <c r="M23" s="65">
        <f>K23/K40</f>
        <v>0.18657008701586408</v>
      </c>
      <c r="N23" s="62">
        <v>4</v>
      </c>
      <c r="O23" s="63">
        <v>331.5</v>
      </c>
      <c r="P23" s="64">
        <v>139.87643399999999</v>
      </c>
      <c r="Q23" s="65">
        <f>O23/O40</f>
        <v>1.3813436409400836E-2</v>
      </c>
      <c r="R23" s="62">
        <v>5</v>
      </c>
      <c r="S23" s="63">
        <v>2800</v>
      </c>
      <c r="T23" s="63">
        <v>1150.847168</v>
      </c>
      <c r="U23" s="65">
        <f>S23/S40</f>
        <v>0.15110467094225094</v>
      </c>
      <c r="V23" s="66">
        <v>1</v>
      </c>
      <c r="W23" s="63">
        <v>3000</v>
      </c>
      <c r="X23" s="64">
        <v>1500</v>
      </c>
      <c r="Y23" s="65">
        <f>W23/W40</f>
        <v>0.47751691205730201</v>
      </c>
      <c r="Z23" s="66">
        <v>3</v>
      </c>
      <c r="AA23" s="63">
        <v>162.9</v>
      </c>
      <c r="AB23" s="64">
        <v>28.614771000000001</v>
      </c>
      <c r="AC23" s="67">
        <f>AA23/AA40</f>
        <v>2.5371065460152321E-2</v>
      </c>
      <c r="AD23" s="68">
        <v>6</v>
      </c>
      <c r="AE23" s="69">
        <v>802.5</v>
      </c>
      <c r="AF23" s="69">
        <v>309.80419999999998</v>
      </c>
      <c r="AG23" s="67">
        <f>AE23/AE40</f>
        <v>0.14699921161822449</v>
      </c>
      <c r="AH23" s="68">
        <v>1</v>
      </c>
      <c r="AI23" s="63">
        <v>2200</v>
      </c>
      <c r="AJ23" s="64">
        <v>1100</v>
      </c>
      <c r="AK23" s="67">
        <f>AI23/AI40</f>
        <v>0.49427172767964356</v>
      </c>
      <c r="AL23" s="70"/>
      <c r="AM23" s="71"/>
      <c r="AN23" s="71"/>
      <c r="AO23" s="70"/>
      <c r="AP23" s="72"/>
      <c r="AQ23" s="69"/>
      <c r="AR23" s="69"/>
      <c r="AS23" s="73"/>
      <c r="AT23" s="74"/>
      <c r="AU23" s="74"/>
      <c r="AV23" s="74"/>
      <c r="AW23" s="74"/>
      <c r="AX23" s="75">
        <f t="shared" ref="AX23:AX39" si="4">J23+F23+B23+R23+N23+Z23+AH23+AD23+V23+AP23+AT23</f>
        <v>37</v>
      </c>
      <c r="AY23" s="63">
        <f t="shared" ref="AY23:AY39" si="5">C23+G23+K23+O23+S23+AA23+AI23+AE23+W23+AQ23+AU23</f>
        <v>11854.436185999999</v>
      </c>
      <c r="AZ23" s="64">
        <f t="shared" ref="AZ23:AZ39" si="6">D23+H23+L23+P23+T23+AB23+AJ23+AF23+X23+AR23+AV23</f>
        <v>5285.3651659999996</v>
      </c>
      <c r="BA23" s="65">
        <f>AY23/AY40</f>
        <v>0.11057207048352999</v>
      </c>
    </row>
    <row r="24" spans="1:53" x14ac:dyDescent="0.25">
      <c r="A24" s="35" t="s">
        <v>33</v>
      </c>
      <c r="B24" s="26">
        <v>2</v>
      </c>
      <c r="C24" s="40">
        <v>1100.0940000000001</v>
      </c>
      <c r="D24" s="76">
        <v>498.05351999999999</v>
      </c>
      <c r="E24" s="28">
        <f>C24/C40</f>
        <v>0.10587860957461225</v>
      </c>
      <c r="F24" s="26">
        <v>2</v>
      </c>
      <c r="G24" s="40">
        <v>190</v>
      </c>
      <c r="H24" s="76">
        <v>86</v>
      </c>
      <c r="I24" s="28">
        <f>G24/G40</f>
        <v>1.5086256505283134E-2</v>
      </c>
      <c r="J24" s="26">
        <v>10</v>
      </c>
      <c r="K24" s="40">
        <v>1703.558</v>
      </c>
      <c r="L24" s="76">
        <v>656.01521700000001</v>
      </c>
      <c r="M24" s="28">
        <f>K24/K40</f>
        <v>0.16080300808445275</v>
      </c>
      <c r="N24" s="26">
        <v>1</v>
      </c>
      <c r="O24" s="40">
        <v>980</v>
      </c>
      <c r="P24" s="76">
        <v>478.20806499999998</v>
      </c>
      <c r="Q24" s="28">
        <f>O24/O40</f>
        <v>4.0836101602451942E-2</v>
      </c>
      <c r="R24" s="26">
        <v>2</v>
      </c>
      <c r="S24" s="40">
        <v>6000</v>
      </c>
      <c r="T24" s="76">
        <v>2000</v>
      </c>
      <c r="U24" s="28">
        <f>S24/S40</f>
        <v>0.32379572344768059</v>
      </c>
      <c r="V24" s="29">
        <v>1</v>
      </c>
      <c r="W24" s="40">
        <v>1350</v>
      </c>
      <c r="X24" s="76">
        <v>675</v>
      </c>
      <c r="Y24" s="28">
        <f>W24/W40</f>
        <v>0.21488261042578591</v>
      </c>
      <c r="Z24" s="29">
        <v>2</v>
      </c>
      <c r="AA24" s="40">
        <v>780</v>
      </c>
      <c r="AB24" s="76">
        <v>92</v>
      </c>
      <c r="AC24" s="36">
        <f>AA24/AA40</f>
        <v>0.12148208139299453</v>
      </c>
      <c r="AD24" s="77">
        <v>1</v>
      </c>
      <c r="AE24" s="78">
        <v>70</v>
      </c>
      <c r="AF24" s="78">
        <v>23</v>
      </c>
      <c r="AG24" s="36">
        <f>AE24/AE40</f>
        <v>1.2822361138038273E-2</v>
      </c>
      <c r="AH24" s="77"/>
      <c r="AI24" s="40"/>
      <c r="AJ24" s="76"/>
      <c r="AK24" s="36"/>
      <c r="AL24" s="79"/>
      <c r="AM24" s="80"/>
      <c r="AN24" s="80"/>
      <c r="AO24" s="79"/>
      <c r="AP24" s="81"/>
      <c r="AQ24" s="78"/>
      <c r="AR24" s="78"/>
      <c r="AS24" s="36"/>
      <c r="AT24" s="79"/>
      <c r="AU24" s="79"/>
      <c r="AV24" s="79"/>
      <c r="AW24" s="79"/>
      <c r="AX24" s="75">
        <f t="shared" si="4"/>
        <v>21</v>
      </c>
      <c r="AY24" s="63">
        <f t="shared" si="5"/>
        <v>12173.652</v>
      </c>
      <c r="AZ24" s="64">
        <f t="shared" si="6"/>
        <v>4508.2768020000003</v>
      </c>
      <c r="BA24" s="28">
        <f>AY24/AY40</f>
        <v>0.11354955105968342</v>
      </c>
    </row>
    <row r="25" spans="1:53" x14ac:dyDescent="0.25">
      <c r="A25" s="35" t="s">
        <v>6</v>
      </c>
      <c r="B25" s="26">
        <v>1</v>
      </c>
      <c r="C25" s="40">
        <v>45</v>
      </c>
      <c r="D25" s="76">
        <v>22.5</v>
      </c>
      <c r="E25" s="28">
        <f>C25/C40</f>
        <v>4.3310275584245994E-3</v>
      </c>
      <c r="F25" s="26">
        <v>6</v>
      </c>
      <c r="G25" s="40">
        <v>589.42999999999995</v>
      </c>
      <c r="H25" s="76">
        <v>294.71499999999997</v>
      </c>
      <c r="I25" s="28">
        <f>G25/G40</f>
        <v>4.6801537746889665E-2</v>
      </c>
      <c r="J25" s="26">
        <v>5</v>
      </c>
      <c r="K25" s="40">
        <v>205</v>
      </c>
      <c r="L25" s="76">
        <v>97.471800000000002</v>
      </c>
      <c r="M25" s="28">
        <f>K25/K40</f>
        <v>1.9350451617915453E-2</v>
      </c>
      <c r="N25" s="26">
        <v>4</v>
      </c>
      <c r="O25" s="40">
        <v>238</v>
      </c>
      <c r="P25" s="76">
        <v>100.2478</v>
      </c>
      <c r="Q25" s="28">
        <f>O25/O40</f>
        <v>9.9173389605954725E-3</v>
      </c>
      <c r="R25" s="26"/>
      <c r="S25" s="40"/>
      <c r="T25" s="76"/>
      <c r="U25" s="28"/>
      <c r="V25" s="29"/>
      <c r="W25" s="40"/>
      <c r="X25" s="76"/>
      <c r="Y25" s="28"/>
      <c r="Z25" s="29">
        <v>3</v>
      </c>
      <c r="AA25" s="40">
        <v>2070</v>
      </c>
      <c r="AB25" s="76">
        <v>656.61682199999996</v>
      </c>
      <c r="AC25" s="36">
        <f>AA25/AA40</f>
        <v>0.32239475446602395</v>
      </c>
      <c r="AD25" s="77"/>
      <c r="AE25" s="78"/>
      <c r="AF25" s="78"/>
      <c r="AG25" s="36"/>
      <c r="AH25" s="77">
        <v>1</v>
      </c>
      <c r="AI25" s="40">
        <v>50</v>
      </c>
      <c r="AJ25" s="76">
        <v>20</v>
      </c>
      <c r="AK25" s="36">
        <f>AI25/AI40</f>
        <v>1.1233448356355535E-2</v>
      </c>
      <c r="AL25" s="27">
        <v>1</v>
      </c>
      <c r="AM25" s="80">
        <v>25</v>
      </c>
      <c r="AN25" s="80">
        <v>10.00432</v>
      </c>
      <c r="AO25" s="79">
        <f>AM25/AM40</f>
        <v>0.61728395061728392</v>
      </c>
      <c r="AP25" s="81">
        <v>7</v>
      </c>
      <c r="AQ25" s="78">
        <v>5920</v>
      </c>
      <c r="AR25" s="78">
        <v>2955</v>
      </c>
      <c r="AS25" s="36">
        <f>AQ25/AQ40</f>
        <v>0.70432589349450336</v>
      </c>
      <c r="AT25" s="79"/>
      <c r="AU25" s="79"/>
      <c r="AV25" s="79"/>
      <c r="AW25" s="79"/>
      <c r="AX25" s="75">
        <f t="shared" si="4"/>
        <v>27</v>
      </c>
      <c r="AY25" s="63">
        <f t="shared" si="5"/>
        <v>9117.43</v>
      </c>
      <c r="AZ25" s="64">
        <f t="shared" si="6"/>
        <v>4146.5514220000005</v>
      </c>
      <c r="BA25" s="28">
        <f>AY25/AY40</f>
        <v>8.5042687545043141E-2</v>
      </c>
    </row>
    <row r="26" spans="1:53" x14ac:dyDescent="0.25">
      <c r="A26" s="35" t="s">
        <v>7</v>
      </c>
      <c r="B26" s="26">
        <v>5</v>
      </c>
      <c r="C26" s="40">
        <v>330.4</v>
      </c>
      <c r="D26" s="76">
        <v>68.900000000000006</v>
      </c>
      <c r="E26" s="28">
        <f>C26/C40</f>
        <v>3.1799366784521943E-2</v>
      </c>
      <c r="F26" s="26">
        <v>6</v>
      </c>
      <c r="G26" s="40">
        <v>1560</v>
      </c>
      <c r="H26" s="76">
        <v>723.72263999999996</v>
      </c>
      <c r="I26" s="28">
        <f>G26/G40</f>
        <v>0.12386610604337731</v>
      </c>
      <c r="J26" s="26">
        <v>3</v>
      </c>
      <c r="K26" s="40">
        <v>40</v>
      </c>
      <c r="L26" s="76">
        <v>16.512975999999998</v>
      </c>
      <c r="M26" s="28">
        <f>K26/K40</f>
        <v>3.7756978766664297E-3</v>
      </c>
      <c r="N26" s="26">
        <v>7</v>
      </c>
      <c r="O26" s="40">
        <v>4264</v>
      </c>
      <c r="P26" s="76">
        <v>2097.4891729999999</v>
      </c>
      <c r="Q26" s="28">
        <f>O26/O40</f>
        <v>0.17767871146209702</v>
      </c>
      <c r="R26" s="26">
        <v>5</v>
      </c>
      <c r="S26" s="40">
        <v>1769</v>
      </c>
      <c r="T26" s="76">
        <v>851.18097899999998</v>
      </c>
      <c r="U26" s="28">
        <f>S26/S40</f>
        <v>9.5465772463157822E-2</v>
      </c>
      <c r="V26" s="29">
        <v>1</v>
      </c>
      <c r="W26" s="40">
        <v>20</v>
      </c>
      <c r="X26" s="76">
        <v>10</v>
      </c>
      <c r="Y26" s="28">
        <f>W26/W40</f>
        <v>3.1834460803820135E-3</v>
      </c>
      <c r="Z26" s="29">
        <v>1</v>
      </c>
      <c r="AA26" s="40">
        <v>1600</v>
      </c>
      <c r="AB26" s="76">
        <v>593.279</v>
      </c>
      <c r="AC26" s="36">
        <f>AA26/AA40</f>
        <v>0.24919401311383493</v>
      </c>
      <c r="AD26" s="77">
        <v>2</v>
      </c>
      <c r="AE26" s="78">
        <v>385</v>
      </c>
      <c r="AF26" s="78">
        <v>151.5</v>
      </c>
      <c r="AG26" s="36">
        <f>AE26/AE40</f>
        <v>7.052298625921051E-2</v>
      </c>
      <c r="AH26" s="77">
        <v>5</v>
      </c>
      <c r="AI26" s="40">
        <v>1455</v>
      </c>
      <c r="AJ26" s="76">
        <v>673.67</v>
      </c>
      <c r="AK26" s="36">
        <f>AI26/AI40</f>
        <v>0.32689334716994611</v>
      </c>
      <c r="AL26" s="79"/>
      <c r="AM26" s="80"/>
      <c r="AN26" s="80"/>
      <c r="AO26" s="79"/>
      <c r="AP26" s="81">
        <v>1</v>
      </c>
      <c r="AQ26" s="82">
        <v>18.7</v>
      </c>
      <c r="AR26" s="82">
        <v>6.97</v>
      </c>
      <c r="AS26" s="83">
        <f>AQ26/AQ40</f>
        <v>2.2248132108694616E-3</v>
      </c>
      <c r="AT26" s="78">
        <v>1</v>
      </c>
      <c r="AU26" s="82">
        <v>43.904000000000003</v>
      </c>
      <c r="AV26" s="84">
        <v>21.952000000000002</v>
      </c>
      <c r="AW26" s="85">
        <f>AU26/AU40</f>
        <v>1</v>
      </c>
      <c r="AX26" s="75">
        <f t="shared" si="4"/>
        <v>37</v>
      </c>
      <c r="AY26" s="63">
        <f t="shared" si="5"/>
        <v>11486.004000000001</v>
      </c>
      <c r="AZ26" s="64">
        <f t="shared" si="6"/>
        <v>5215.1767680000012</v>
      </c>
      <c r="BA26" s="28">
        <f>AY26/AY40</f>
        <v>0.10713552495748425</v>
      </c>
    </row>
    <row r="27" spans="1:53" x14ac:dyDescent="0.25">
      <c r="A27" s="35" t="s">
        <v>8</v>
      </c>
      <c r="B27" s="26">
        <v>3</v>
      </c>
      <c r="C27" s="40">
        <v>350</v>
      </c>
      <c r="D27" s="76">
        <v>142.1875</v>
      </c>
      <c r="E27" s="28">
        <f>C27/C40</f>
        <v>3.3685769898857992E-2</v>
      </c>
      <c r="F27" s="26">
        <v>3</v>
      </c>
      <c r="G27" s="40">
        <v>5170.085</v>
      </c>
      <c r="H27" s="76">
        <v>2576.7027800000001</v>
      </c>
      <c r="I27" s="28">
        <f>G27/G40</f>
        <v>0.41051172875850922</v>
      </c>
      <c r="J27" s="26">
        <v>1</v>
      </c>
      <c r="K27" s="40">
        <v>50</v>
      </c>
      <c r="L27" s="76">
        <v>23.189029000000001</v>
      </c>
      <c r="M27" s="28">
        <f>K27/K40</f>
        <v>4.7196223458330373E-3</v>
      </c>
      <c r="N27" s="26">
        <v>11</v>
      </c>
      <c r="O27" s="40">
        <v>5598.3467360000004</v>
      </c>
      <c r="P27" s="40">
        <v>2440.472068</v>
      </c>
      <c r="Q27" s="28">
        <f>O27/O40</f>
        <v>0.23328026134392982</v>
      </c>
      <c r="R27" s="26">
        <v>1</v>
      </c>
      <c r="S27" s="40">
        <v>100</v>
      </c>
      <c r="T27" s="76">
        <v>27</v>
      </c>
      <c r="U27" s="28">
        <f>S27/S40</f>
        <v>5.3965953907946767E-3</v>
      </c>
      <c r="V27" s="29"/>
      <c r="W27" s="40"/>
      <c r="X27" s="76"/>
      <c r="Y27" s="28"/>
      <c r="Z27" s="29"/>
      <c r="AA27" s="40"/>
      <c r="AB27" s="76"/>
      <c r="AC27" s="36"/>
      <c r="AD27" s="77">
        <v>1</v>
      </c>
      <c r="AE27" s="78">
        <v>560</v>
      </c>
      <c r="AF27" s="78">
        <v>280</v>
      </c>
      <c r="AG27" s="36">
        <f>AE27/AE40</f>
        <v>0.10257888910430618</v>
      </c>
      <c r="AH27" s="77">
        <v>1</v>
      </c>
      <c r="AI27" s="40">
        <v>200</v>
      </c>
      <c r="AJ27" s="76">
        <v>62.367452999999998</v>
      </c>
      <c r="AK27" s="36">
        <f>AI27/AI40</f>
        <v>4.4933793425422142E-2</v>
      </c>
      <c r="AL27" s="79"/>
      <c r="AM27" s="80"/>
      <c r="AN27" s="80"/>
      <c r="AO27" s="79"/>
      <c r="AP27" s="81"/>
      <c r="AQ27" s="78"/>
      <c r="AR27" s="78"/>
      <c r="AS27" s="36"/>
      <c r="AT27" s="79"/>
      <c r="AU27" s="79"/>
      <c r="AV27" s="79"/>
      <c r="AW27" s="79"/>
      <c r="AX27" s="75">
        <f t="shared" si="4"/>
        <v>21</v>
      </c>
      <c r="AY27" s="63">
        <f t="shared" si="5"/>
        <v>12028.431736</v>
      </c>
      <c r="AZ27" s="64">
        <f t="shared" si="6"/>
        <v>5551.9188299999996</v>
      </c>
      <c r="BA27" s="28">
        <f>AY27/AY40</f>
        <v>0.11219501128953321</v>
      </c>
    </row>
    <row r="28" spans="1:53" x14ac:dyDescent="0.25">
      <c r="A28" s="35" t="s">
        <v>9</v>
      </c>
      <c r="B28" s="26">
        <v>2</v>
      </c>
      <c r="C28" s="40">
        <v>48</v>
      </c>
      <c r="D28" s="76">
        <v>24</v>
      </c>
      <c r="E28" s="28">
        <f>C28/C40</f>
        <v>4.6197627289862389E-3</v>
      </c>
      <c r="F28" s="26"/>
      <c r="G28" s="40"/>
      <c r="H28" s="76"/>
      <c r="I28" s="28"/>
      <c r="J28" s="26">
        <v>3</v>
      </c>
      <c r="K28" s="40">
        <v>165.22</v>
      </c>
      <c r="L28" s="76">
        <v>29.9</v>
      </c>
      <c r="M28" s="28">
        <f>K28/K40</f>
        <v>1.5595520079570688E-2</v>
      </c>
      <c r="N28" s="26">
        <v>5</v>
      </c>
      <c r="O28" s="40">
        <v>1562.4</v>
      </c>
      <c r="P28" s="76">
        <v>667.18759999999997</v>
      </c>
      <c r="Q28" s="28">
        <f>O28/O40</f>
        <v>6.5104413411909104E-2</v>
      </c>
      <c r="R28" s="26"/>
      <c r="S28" s="40"/>
      <c r="T28" s="76"/>
      <c r="U28" s="28"/>
      <c r="V28" s="29">
        <v>1</v>
      </c>
      <c r="W28" s="40">
        <v>150</v>
      </c>
      <c r="X28" s="76">
        <v>10</v>
      </c>
      <c r="Y28" s="28"/>
      <c r="Z28" s="29"/>
      <c r="AA28" s="40"/>
      <c r="AB28" s="76"/>
      <c r="AC28" s="36"/>
      <c r="AD28" s="77"/>
      <c r="AE28" s="78"/>
      <c r="AF28" s="78"/>
      <c r="AG28" s="36"/>
      <c r="AH28" s="77"/>
      <c r="AI28" s="40"/>
      <c r="AJ28" s="76"/>
      <c r="AK28" s="36"/>
      <c r="AL28" s="79"/>
      <c r="AM28" s="80"/>
      <c r="AN28" s="80"/>
      <c r="AO28" s="79"/>
      <c r="AP28" s="81">
        <v>1</v>
      </c>
      <c r="AQ28" s="78">
        <v>1000</v>
      </c>
      <c r="AR28" s="78">
        <v>300</v>
      </c>
      <c r="AS28" s="36">
        <f>AQ28/AQ40</f>
        <v>0.11897396849569314</v>
      </c>
      <c r="AT28" s="79"/>
      <c r="AU28" s="79"/>
      <c r="AV28" s="79"/>
      <c r="AW28" s="79"/>
      <c r="AX28" s="75">
        <f t="shared" si="4"/>
        <v>12</v>
      </c>
      <c r="AY28" s="63">
        <f t="shared" si="5"/>
        <v>2925.62</v>
      </c>
      <c r="AZ28" s="64">
        <f t="shared" si="6"/>
        <v>1031.0875999999998</v>
      </c>
      <c r="BA28" s="28">
        <f>AY28/AY40</f>
        <v>2.7288675376233116E-2</v>
      </c>
    </row>
    <row r="29" spans="1:53" x14ac:dyDescent="0.25">
      <c r="A29" s="35" t="s">
        <v>10</v>
      </c>
      <c r="B29" s="26">
        <v>2</v>
      </c>
      <c r="C29" s="40">
        <v>120</v>
      </c>
      <c r="D29" s="76">
        <v>46.200712000000003</v>
      </c>
      <c r="E29" s="28"/>
      <c r="F29" s="26">
        <v>6</v>
      </c>
      <c r="G29" s="40">
        <v>292.5</v>
      </c>
      <c r="H29" s="76">
        <v>68.454999999999998</v>
      </c>
      <c r="I29" s="28">
        <f>G29/G40</f>
        <v>2.3224894883133246E-2</v>
      </c>
      <c r="J29" s="26">
        <v>2</v>
      </c>
      <c r="K29" s="40">
        <v>20</v>
      </c>
      <c r="L29" s="76">
        <v>5.9678000000000004</v>
      </c>
      <c r="M29" s="28">
        <f>K29/K40</f>
        <v>1.8878489383332149E-3</v>
      </c>
      <c r="N29" s="26">
        <v>3</v>
      </c>
      <c r="O29" s="40">
        <v>185</v>
      </c>
      <c r="P29" s="76">
        <v>77.308199999999999</v>
      </c>
      <c r="Q29" s="28">
        <f>O29/O40</f>
        <v>7.7088559147485813E-3</v>
      </c>
      <c r="R29" s="26">
        <v>2</v>
      </c>
      <c r="S29" s="40">
        <v>1100</v>
      </c>
      <c r="T29" s="76">
        <v>550</v>
      </c>
      <c r="U29" s="28">
        <f>S29/S40</f>
        <v>5.9362549298741442E-2</v>
      </c>
      <c r="V29" s="29">
        <v>1</v>
      </c>
      <c r="W29" s="40">
        <v>20</v>
      </c>
      <c r="X29" s="76">
        <v>10</v>
      </c>
      <c r="Y29" s="28">
        <f>W29/W40</f>
        <v>3.1834460803820135E-3</v>
      </c>
      <c r="Z29" s="29"/>
      <c r="AA29" s="40"/>
      <c r="AB29" s="76"/>
      <c r="AC29" s="36"/>
      <c r="AD29" s="77">
        <v>1</v>
      </c>
      <c r="AE29" s="78">
        <v>30</v>
      </c>
      <c r="AF29" s="78">
        <v>15</v>
      </c>
      <c r="AG29" s="36">
        <f>AE29/AE40</f>
        <v>5.4952976305878316E-3</v>
      </c>
      <c r="AH29" s="77">
        <v>1</v>
      </c>
      <c r="AI29" s="40">
        <v>90</v>
      </c>
      <c r="AJ29" s="76">
        <v>45</v>
      </c>
      <c r="AK29" s="36">
        <f>AI29/AI40</f>
        <v>2.0220207041439963E-2</v>
      </c>
      <c r="AL29" s="79"/>
      <c r="AM29" s="80"/>
      <c r="AN29" s="80"/>
      <c r="AO29" s="79"/>
      <c r="AP29" s="81"/>
      <c r="AQ29" s="78"/>
      <c r="AR29" s="78"/>
      <c r="AS29" s="36"/>
      <c r="AT29" s="79"/>
      <c r="AU29" s="79"/>
      <c r="AV29" s="79"/>
      <c r="AW29" s="79"/>
      <c r="AX29" s="75">
        <f t="shared" si="4"/>
        <v>18</v>
      </c>
      <c r="AY29" s="63">
        <f t="shared" si="5"/>
        <v>1857.5</v>
      </c>
      <c r="AZ29" s="64">
        <f t="shared" si="6"/>
        <v>817.93171200000006</v>
      </c>
      <c r="BA29" s="28">
        <f>AY29/AY40</f>
        <v>1.7325802568806958E-2</v>
      </c>
    </row>
    <row r="30" spans="1:53" x14ac:dyDescent="0.25">
      <c r="A30" s="35" t="s">
        <v>11</v>
      </c>
      <c r="B30" s="26">
        <v>5</v>
      </c>
      <c r="C30" s="40">
        <v>824</v>
      </c>
      <c r="D30" s="76">
        <v>228.92629600000001</v>
      </c>
      <c r="E30" s="28">
        <f>C30/C40</f>
        <v>7.9305926847597102E-2</v>
      </c>
      <c r="F30" s="26">
        <v>2</v>
      </c>
      <c r="G30" s="40">
        <v>162.5</v>
      </c>
      <c r="H30" s="76">
        <v>51.273103999999996</v>
      </c>
      <c r="I30" s="28">
        <f>G30/G40</f>
        <v>1.2902719379518469E-2</v>
      </c>
      <c r="J30" s="26">
        <v>2</v>
      </c>
      <c r="K30" s="40">
        <v>226.75120000000001</v>
      </c>
      <c r="L30" s="76">
        <v>113.37560000000001</v>
      </c>
      <c r="M30" s="28">
        <f>K30/K40</f>
        <v>2.1403600609289124E-2</v>
      </c>
      <c r="N30" s="26">
        <v>10</v>
      </c>
      <c r="O30" s="40">
        <v>1691.5630000000001</v>
      </c>
      <c r="P30" s="76">
        <v>796.13398099999995</v>
      </c>
      <c r="Q30" s="28">
        <f>O30/O40</f>
        <v>7.0486569933620832E-2</v>
      </c>
      <c r="R30" s="26"/>
      <c r="S30" s="40"/>
      <c r="T30" s="76"/>
      <c r="U30" s="28"/>
      <c r="V30" s="29"/>
      <c r="W30" s="40"/>
      <c r="X30" s="76"/>
      <c r="Y30" s="28"/>
      <c r="Z30" s="29"/>
      <c r="AA30" s="40"/>
      <c r="AB30" s="76"/>
      <c r="AC30" s="36"/>
      <c r="AD30" s="77">
        <v>1</v>
      </c>
      <c r="AE30" s="78">
        <v>135.051952</v>
      </c>
      <c r="AF30" s="78">
        <v>67.525976</v>
      </c>
      <c r="AG30" s="36">
        <f>AE30/AE40</f>
        <v>2.4738355727728718E-2</v>
      </c>
      <c r="AH30" s="77"/>
      <c r="AI30" s="40"/>
      <c r="AJ30" s="76"/>
      <c r="AK30" s="36"/>
      <c r="AL30" s="79"/>
      <c r="AM30" s="80"/>
      <c r="AN30" s="80"/>
      <c r="AO30" s="79"/>
      <c r="AP30" s="81"/>
      <c r="AQ30" s="78"/>
      <c r="AR30" s="78"/>
      <c r="AS30" s="36"/>
      <c r="AT30" s="79"/>
      <c r="AU30" s="79"/>
      <c r="AV30" s="79"/>
      <c r="AW30" s="79"/>
      <c r="AX30" s="75">
        <f t="shared" si="4"/>
        <v>20</v>
      </c>
      <c r="AY30" s="63">
        <f t="shared" si="5"/>
        <v>3039.8661519999996</v>
      </c>
      <c r="AZ30" s="64">
        <f t="shared" si="6"/>
        <v>1257.2349569999999</v>
      </c>
      <c r="BA30" s="28">
        <f>AY30/AY40</f>
        <v>2.8354304594966847E-2</v>
      </c>
    </row>
    <row r="31" spans="1:53" x14ac:dyDescent="0.25">
      <c r="A31" s="35" t="s">
        <v>12</v>
      </c>
      <c r="B31" s="26">
        <v>3</v>
      </c>
      <c r="C31" s="40">
        <v>118.2</v>
      </c>
      <c r="D31" s="76">
        <v>51.885759999999998</v>
      </c>
      <c r="E31" s="28">
        <f>C31/C40</f>
        <v>1.1376165720128614E-2</v>
      </c>
      <c r="F31" s="26">
        <v>3</v>
      </c>
      <c r="G31" s="40">
        <v>93.5</v>
      </c>
      <c r="H31" s="76">
        <v>35.234999999999999</v>
      </c>
      <c r="I31" s="28">
        <f>G31/G40</f>
        <v>7.4240262275998576E-3</v>
      </c>
      <c r="J31" s="26">
        <v>5</v>
      </c>
      <c r="K31" s="40">
        <v>641.82259999999997</v>
      </c>
      <c r="L31" s="76">
        <v>310.41129999999998</v>
      </c>
      <c r="M31" s="28">
        <f>K31/K40</f>
        <v>6.058320570041318E-2</v>
      </c>
      <c r="N31" s="26">
        <v>1</v>
      </c>
      <c r="O31" s="40">
        <v>70</v>
      </c>
      <c r="P31" s="76">
        <v>34.106099999999998</v>
      </c>
      <c r="Q31" s="28">
        <f>O31/O40</f>
        <v>2.9168644001751386E-3</v>
      </c>
      <c r="R31" s="26"/>
      <c r="S31" s="40"/>
      <c r="T31" s="76"/>
      <c r="U31" s="28"/>
      <c r="V31" s="29"/>
      <c r="W31" s="40"/>
      <c r="X31" s="76"/>
      <c r="Y31" s="28"/>
      <c r="Z31" s="29"/>
      <c r="AA31" s="40"/>
      <c r="AB31" s="76"/>
      <c r="AC31" s="36"/>
      <c r="AD31" s="77"/>
      <c r="AE31" s="78"/>
      <c r="AF31" s="78"/>
      <c r="AG31" s="36"/>
      <c r="AH31" s="77"/>
      <c r="AI31" s="40"/>
      <c r="AJ31" s="76"/>
      <c r="AK31" s="36"/>
      <c r="AL31" s="79"/>
      <c r="AM31" s="80"/>
      <c r="AN31" s="80"/>
      <c r="AO31" s="79"/>
      <c r="AP31" s="81"/>
      <c r="AQ31" s="78"/>
      <c r="AR31" s="27"/>
      <c r="AS31" s="36"/>
      <c r="AT31" s="79"/>
      <c r="AU31" s="79"/>
      <c r="AV31" s="79"/>
      <c r="AW31" s="79"/>
      <c r="AX31" s="75">
        <f t="shared" si="4"/>
        <v>12</v>
      </c>
      <c r="AY31" s="63">
        <f t="shared" si="5"/>
        <v>923.52260000000001</v>
      </c>
      <c r="AZ31" s="64">
        <f t="shared" si="6"/>
        <v>431.63815999999997</v>
      </c>
      <c r="BA31" s="28">
        <f>AY31/AY40</f>
        <v>8.6141427916184565E-3</v>
      </c>
    </row>
    <row r="32" spans="1:53" x14ac:dyDescent="0.25">
      <c r="A32" s="35" t="s">
        <v>13</v>
      </c>
      <c r="B32" s="26"/>
      <c r="C32" s="40"/>
      <c r="D32" s="76"/>
      <c r="E32" s="28"/>
      <c r="F32" s="26">
        <v>5</v>
      </c>
      <c r="G32" s="40">
        <v>289.89999999999998</v>
      </c>
      <c r="H32" s="76">
        <v>144.75</v>
      </c>
      <c r="I32" s="28">
        <f>G32/G40</f>
        <v>2.3018451373060949E-2</v>
      </c>
      <c r="J32" s="26"/>
      <c r="K32" s="40"/>
      <c r="L32" s="76"/>
      <c r="M32" s="28"/>
      <c r="N32" s="26">
        <v>4</v>
      </c>
      <c r="O32" s="40">
        <v>692</v>
      </c>
      <c r="P32" s="76">
        <v>318.81569999999999</v>
      </c>
      <c r="Q32" s="28">
        <f>O32/O40</f>
        <v>2.8835288070302802E-2</v>
      </c>
      <c r="R32" s="26">
        <v>7</v>
      </c>
      <c r="S32" s="40">
        <v>821.8</v>
      </c>
      <c r="T32" s="76">
        <v>400.5</v>
      </c>
      <c r="U32" s="28">
        <f>S32/S40</f>
        <v>4.434922092155065E-2</v>
      </c>
      <c r="V32" s="29"/>
      <c r="W32" s="40"/>
      <c r="X32" s="76"/>
      <c r="Y32" s="28"/>
      <c r="Z32" s="29"/>
      <c r="AA32" s="40"/>
      <c r="AB32" s="76"/>
      <c r="AC32" s="36"/>
      <c r="AD32" s="77">
        <v>5</v>
      </c>
      <c r="AE32" s="78">
        <v>518</v>
      </c>
      <c r="AF32" s="78">
        <v>244</v>
      </c>
      <c r="AG32" s="36">
        <f>AE32/AE40</f>
        <v>9.4885472421483222E-2</v>
      </c>
      <c r="AH32" s="77"/>
      <c r="AI32" s="40"/>
      <c r="AJ32" s="76"/>
      <c r="AK32" s="36"/>
      <c r="AL32" s="79"/>
      <c r="AM32" s="80"/>
      <c r="AN32" s="80"/>
      <c r="AO32" s="79"/>
      <c r="AP32" s="81">
        <v>1</v>
      </c>
      <c r="AQ32" s="78">
        <v>111</v>
      </c>
      <c r="AR32" s="78">
        <v>55.5</v>
      </c>
      <c r="AS32" s="36">
        <f>AQ32/AQ40</f>
        <v>1.3206110503021938E-2</v>
      </c>
      <c r="AT32" s="79"/>
      <c r="AU32" s="79"/>
      <c r="AV32" s="79"/>
      <c r="AW32" s="79"/>
      <c r="AX32" s="75">
        <f t="shared" si="4"/>
        <v>22</v>
      </c>
      <c r="AY32" s="63">
        <f t="shared" si="5"/>
        <v>2432.6999999999998</v>
      </c>
      <c r="AZ32" s="64">
        <f t="shared" si="6"/>
        <v>1163.5657000000001</v>
      </c>
      <c r="BA32" s="28">
        <f>AY32/AY40</f>
        <v>2.2690971687287582E-2</v>
      </c>
    </row>
    <row r="33" spans="1:55" x14ac:dyDescent="0.25">
      <c r="A33" s="35" t="s">
        <v>14</v>
      </c>
      <c r="B33" s="26">
        <v>11</v>
      </c>
      <c r="C33" s="40">
        <v>1419.95</v>
      </c>
      <c r="D33" s="76">
        <v>569.25</v>
      </c>
      <c r="E33" s="28">
        <f>C33/C40</f>
        <v>0.13666316847966689</v>
      </c>
      <c r="F33" s="26">
        <v>8</v>
      </c>
      <c r="G33" s="40">
        <v>469.86529999999999</v>
      </c>
      <c r="H33" s="76">
        <v>168.847568</v>
      </c>
      <c r="I33" s="28">
        <f>G33/G40</f>
        <v>3.7307939151220056E-2</v>
      </c>
      <c r="J33" s="26">
        <v>4</v>
      </c>
      <c r="K33" s="40">
        <v>3408.08</v>
      </c>
      <c r="L33" s="76">
        <v>1699.814138</v>
      </c>
      <c r="M33" s="28">
        <f>K33/K40</f>
        <v>0.32169701048773314</v>
      </c>
      <c r="N33" s="26">
        <v>7</v>
      </c>
      <c r="O33" s="40">
        <v>860.56010000000003</v>
      </c>
      <c r="P33" s="76">
        <v>385.46265</v>
      </c>
      <c r="Q33" s="28">
        <f>O33/O40</f>
        <v>3.5859101712873681E-2</v>
      </c>
      <c r="R33" s="26"/>
      <c r="S33" s="40"/>
      <c r="T33" s="76"/>
      <c r="U33" s="28"/>
      <c r="V33" s="29">
        <v>3</v>
      </c>
      <c r="W33" s="40">
        <v>450</v>
      </c>
      <c r="X33" s="76">
        <v>173.65922699999999</v>
      </c>
      <c r="Y33" s="28">
        <f>W33/AY40</f>
        <v>4.1973680516625205E-3</v>
      </c>
      <c r="Z33" s="29">
        <v>2</v>
      </c>
      <c r="AA33" s="40">
        <v>200</v>
      </c>
      <c r="AB33" s="76">
        <v>20</v>
      </c>
      <c r="AC33" s="36">
        <f>AA33/AA40</f>
        <v>3.1149251639229367E-2</v>
      </c>
      <c r="AD33" s="77">
        <v>1</v>
      </c>
      <c r="AE33" s="78">
        <v>104</v>
      </c>
      <c r="AF33" s="78">
        <v>52</v>
      </c>
      <c r="AG33" s="36">
        <f>AE33/AE40</f>
        <v>1.9050365119371148E-2</v>
      </c>
      <c r="AH33" s="77">
        <v>1</v>
      </c>
      <c r="AI33" s="40">
        <v>59.993000000000002</v>
      </c>
      <c r="AJ33" s="76">
        <v>29.996500000000001</v>
      </c>
      <c r="AK33" s="36">
        <f>AI33/AI40</f>
        <v>1.3478565344856754E-2</v>
      </c>
      <c r="AL33" s="79"/>
      <c r="AM33" s="80"/>
      <c r="AN33" s="80"/>
      <c r="AO33" s="79"/>
      <c r="AP33" s="81">
        <v>2</v>
      </c>
      <c r="AQ33" s="78">
        <v>520</v>
      </c>
      <c r="AR33" s="78">
        <v>217</v>
      </c>
      <c r="AS33" s="36">
        <f>AQ33/AQ40</f>
        <v>6.186646361776043E-2</v>
      </c>
      <c r="AT33" s="79"/>
      <c r="AU33" s="79"/>
      <c r="AV33" s="79"/>
      <c r="AW33" s="79"/>
      <c r="AX33" s="75">
        <f t="shared" si="4"/>
        <v>39</v>
      </c>
      <c r="AY33" s="63">
        <f t="shared" si="5"/>
        <v>7492.4484000000002</v>
      </c>
      <c r="AZ33" s="64">
        <f t="shared" si="6"/>
        <v>3316.0300830000001</v>
      </c>
      <c r="BA33" s="28">
        <f>AY33/AY40</f>
        <v>6.98856967619777E-2</v>
      </c>
    </row>
    <row r="34" spans="1:55" x14ac:dyDescent="0.25">
      <c r="A34" s="35" t="s">
        <v>15</v>
      </c>
      <c r="B34" s="26">
        <v>5</v>
      </c>
      <c r="C34" s="40">
        <v>700.3</v>
      </c>
      <c r="D34" s="76">
        <v>244.50274999999999</v>
      </c>
      <c r="E34" s="28">
        <f>C34/C40</f>
        <v>6.7400413314772145E-2</v>
      </c>
      <c r="F34" s="26">
        <v>3</v>
      </c>
      <c r="G34" s="40">
        <v>374</v>
      </c>
      <c r="H34" s="76">
        <v>173.62100000000001</v>
      </c>
      <c r="I34" s="28">
        <f>G34/G40</f>
        <v>2.969610491039943E-2</v>
      </c>
      <c r="J34" s="26"/>
      <c r="K34" s="40"/>
      <c r="L34" s="76"/>
      <c r="M34" s="28"/>
      <c r="N34" s="26">
        <v>7</v>
      </c>
      <c r="O34" s="40">
        <v>720</v>
      </c>
      <c r="P34" s="76">
        <v>357.70036099999999</v>
      </c>
      <c r="Q34" s="28">
        <f>O34/O40</f>
        <v>3.0002033830372855E-2</v>
      </c>
      <c r="R34" s="26"/>
      <c r="S34" s="40"/>
      <c r="T34" s="76"/>
      <c r="U34" s="28"/>
      <c r="V34" s="29"/>
      <c r="W34" s="40"/>
      <c r="X34" s="76"/>
      <c r="Y34" s="28"/>
      <c r="Z34" s="29">
        <v>1</v>
      </c>
      <c r="AA34" s="40">
        <v>250</v>
      </c>
      <c r="AB34" s="76">
        <v>74.878799999999998</v>
      </c>
      <c r="AC34" s="36">
        <f>AA34/AA40</f>
        <v>3.8936564549036712E-2</v>
      </c>
      <c r="AD34" s="77">
        <v>2</v>
      </c>
      <c r="AE34" s="78">
        <v>43.5</v>
      </c>
      <c r="AF34" s="78">
        <v>7.9127400000000003</v>
      </c>
      <c r="AG34" s="36">
        <f>AE34/AE40</f>
        <v>7.968181564352356E-3</v>
      </c>
      <c r="AH34" s="77"/>
      <c r="AI34" s="40"/>
      <c r="AJ34" s="76"/>
      <c r="AK34" s="36"/>
      <c r="AL34" s="79"/>
      <c r="AM34" s="80"/>
      <c r="AN34" s="80"/>
      <c r="AO34" s="79"/>
      <c r="AP34" s="81"/>
      <c r="AQ34" s="79"/>
      <c r="AR34" s="79"/>
      <c r="AS34" s="36"/>
      <c r="AT34" s="79"/>
      <c r="AU34" s="79"/>
      <c r="AV34" s="79"/>
      <c r="AW34" s="79"/>
      <c r="AX34" s="75">
        <f t="shared" si="4"/>
        <v>18</v>
      </c>
      <c r="AY34" s="63">
        <f t="shared" si="5"/>
        <v>2087.8000000000002</v>
      </c>
      <c r="AZ34" s="64">
        <f t="shared" si="6"/>
        <v>858.61565099999984</v>
      </c>
      <c r="BA34" s="28">
        <f>AY34/AY40</f>
        <v>1.9473922262802246E-2</v>
      </c>
    </row>
    <row r="35" spans="1:55" x14ac:dyDescent="0.25">
      <c r="A35" s="35" t="s">
        <v>16</v>
      </c>
      <c r="B35" s="26">
        <v>3</v>
      </c>
      <c r="C35" s="40">
        <v>259.5</v>
      </c>
      <c r="D35" s="76">
        <v>100</v>
      </c>
      <c r="E35" s="28">
        <f>C35/C40</f>
        <v>2.4975592253581855E-2</v>
      </c>
      <c r="F35" s="26">
        <v>1</v>
      </c>
      <c r="G35" s="40">
        <v>39.5</v>
      </c>
      <c r="H35" s="76">
        <v>16.090179539999998</v>
      </c>
      <c r="I35" s="28">
        <f>G35/G40</f>
        <v>3.1363533260983355E-3</v>
      </c>
      <c r="J35" s="26">
        <v>6</v>
      </c>
      <c r="K35" s="40">
        <v>965</v>
      </c>
      <c r="L35" s="76">
        <v>337.19</v>
      </c>
      <c r="M35" s="28">
        <f>K35/K40</f>
        <v>9.1088711274577613E-2</v>
      </c>
      <c r="N35" s="26">
        <v>13</v>
      </c>
      <c r="O35" s="40">
        <v>1498.38455</v>
      </c>
      <c r="P35" s="76">
        <v>710.22370100000001</v>
      </c>
      <c r="Q35" s="28">
        <f>O35/O40</f>
        <v>6.2436922166677788E-2</v>
      </c>
      <c r="R35" s="26">
        <v>1</v>
      </c>
      <c r="S35" s="40">
        <v>425</v>
      </c>
      <c r="T35" s="76">
        <v>212.5</v>
      </c>
      <c r="U35" s="28">
        <f>S35/S40</f>
        <v>2.2935530410877376E-2</v>
      </c>
      <c r="V35" s="29"/>
      <c r="W35" s="40"/>
      <c r="X35" s="76"/>
      <c r="Y35" s="28"/>
      <c r="Z35" s="29">
        <v>3</v>
      </c>
      <c r="AA35" s="40">
        <v>261.7</v>
      </c>
      <c r="AB35" s="76">
        <v>113.6</v>
      </c>
      <c r="AC35" s="36">
        <f>AA35/AA40</f>
        <v>4.0758795769931626E-2</v>
      </c>
      <c r="AD35" s="77">
        <v>5</v>
      </c>
      <c r="AE35" s="78">
        <v>415.161</v>
      </c>
      <c r="AF35" s="78">
        <v>196.23690999999999</v>
      </c>
      <c r="AG35" s="36">
        <f>AE35/AE40</f>
        <v>7.6047775320415817E-2</v>
      </c>
      <c r="AH35" s="77"/>
      <c r="AI35" s="40"/>
      <c r="AJ35" s="76"/>
      <c r="AK35" s="36"/>
      <c r="AL35" s="27">
        <v>1</v>
      </c>
      <c r="AM35" s="80">
        <v>15.5</v>
      </c>
      <c r="AN35" s="80">
        <v>7</v>
      </c>
      <c r="AO35" s="79">
        <f>AM35/AM40</f>
        <v>0.38271604938271603</v>
      </c>
      <c r="AP35" s="81"/>
      <c r="AQ35" s="79"/>
      <c r="AR35" s="79"/>
      <c r="AS35" s="36"/>
      <c r="AT35" s="79"/>
      <c r="AU35" s="79"/>
      <c r="AV35" s="79"/>
      <c r="AW35" s="79"/>
      <c r="AX35" s="75">
        <f t="shared" si="4"/>
        <v>32</v>
      </c>
      <c r="AY35" s="63">
        <f t="shared" si="5"/>
        <v>3864.2455499999996</v>
      </c>
      <c r="AZ35" s="64">
        <f t="shared" si="6"/>
        <v>1685.8407905399999</v>
      </c>
      <c r="BA35" s="28">
        <f>AY35/AY40</f>
        <v>3.6043690700775691E-2</v>
      </c>
    </row>
    <row r="36" spans="1:55" x14ac:dyDescent="0.25">
      <c r="A36" s="39" t="s">
        <v>17</v>
      </c>
      <c r="B36" s="26">
        <v>1</v>
      </c>
      <c r="C36" s="40">
        <v>15.7</v>
      </c>
      <c r="D36" s="40">
        <v>7.43</v>
      </c>
      <c r="E36" s="28">
        <f>C36/C40</f>
        <v>1.5110473926059156E-3</v>
      </c>
      <c r="F36" s="26">
        <v>4</v>
      </c>
      <c r="G36" s="40">
        <v>94.355999999999995</v>
      </c>
      <c r="H36" s="40">
        <v>44.277999999999999</v>
      </c>
      <c r="I36" s="28">
        <f>G36/G40</f>
        <v>7.4919937832236593E-3</v>
      </c>
      <c r="J36" s="26">
        <v>2</v>
      </c>
      <c r="K36" s="40">
        <v>381</v>
      </c>
      <c r="L36" s="40">
        <v>190.3</v>
      </c>
      <c r="M36" s="28">
        <f>K36/K40</f>
        <v>3.5963522275247746E-2</v>
      </c>
      <c r="N36" s="26">
        <v>6</v>
      </c>
      <c r="O36" s="40">
        <v>3462</v>
      </c>
      <c r="P36" s="40">
        <v>1091.9083000000001</v>
      </c>
      <c r="Q36" s="28">
        <f>O36/O40</f>
        <v>0.14425977933437614</v>
      </c>
      <c r="R36" s="26">
        <v>5</v>
      </c>
      <c r="S36" s="40">
        <v>1765</v>
      </c>
      <c r="T36" s="40">
        <v>817.67885699999999</v>
      </c>
      <c r="U36" s="28">
        <f>S36/S40</f>
        <v>9.5249908647526041E-2</v>
      </c>
      <c r="V36" s="29"/>
      <c r="W36" s="40"/>
      <c r="X36" s="40"/>
      <c r="Y36" s="79"/>
      <c r="Z36" s="86">
        <v>5</v>
      </c>
      <c r="AA36" s="40">
        <v>933.1</v>
      </c>
      <c r="AB36" s="40">
        <v>398.98047599</v>
      </c>
      <c r="AC36" s="79">
        <f>AA36/AA40</f>
        <v>0.14532683352282463</v>
      </c>
      <c r="AD36" s="78">
        <v>1</v>
      </c>
      <c r="AE36" s="78">
        <v>60</v>
      </c>
      <c r="AF36" s="87">
        <v>30</v>
      </c>
      <c r="AG36" s="36">
        <v>0.03</v>
      </c>
      <c r="AH36" s="77"/>
      <c r="AI36" s="40"/>
      <c r="AJ36" s="40"/>
      <c r="AK36" s="36"/>
      <c r="AL36" s="79"/>
      <c r="AM36" s="80"/>
      <c r="AN36" s="80"/>
      <c r="AO36" s="79"/>
      <c r="AP36" s="81">
        <v>2</v>
      </c>
      <c r="AQ36" s="78">
        <v>675.5</v>
      </c>
      <c r="AR36" s="78">
        <v>321.00540000000001</v>
      </c>
      <c r="AS36" s="36">
        <f>AQ36/AQ40</f>
        <v>8.0366915718840706E-2</v>
      </c>
      <c r="AT36" s="79"/>
      <c r="AU36" s="79"/>
      <c r="AV36" s="79"/>
      <c r="AW36" s="79"/>
      <c r="AX36" s="75">
        <f t="shared" si="4"/>
        <v>26</v>
      </c>
      <c r="AY36" s="63">
        <f t="shared" si="5"/>
        <v>7386.6560000000009</v>
      </c>
      <c r="AZ36" s="64">
        <f t="shared" si="6"/>
        <v>2901.58103299</v>
      </c>
      <c r="BA36" s="28">
        <f>AY36/AY40</f>
        <v>6.8898919784491711E-2</v>
      </c>
    </row>
    <row r="37" spans="1:55" x14ac:dyDescent="0.25">
      <c r="A37" s="39" t="s">
        <v>18</v>
      </c>
      <c r="B37" s="26">
        <v>3</v>
      </c>
      <c r="C37" s="40">
        <v>922</v>
      </c>
      <c r="D37" s="40">
        <v>308.97308299999997</v>
      </c>
      <c r="E37" s="28">
        <f>C37/C40</f>
        <v>8.8737942419277349E-2</v>
      </c>
      <c r="F37" s="26">
        <v>7</v>
      </c>
      <c r="G37" s="40">
        <v>543.60799999999995</v>
      </c>
      <c r="H37" s="40">
        <v>209.5823</v>
      </c>
      <c r="I37" s="28">
        <f>G37/G40</f>
        <v>4.316320908591554E-2</v>
      </c>
      <c r="J37" s="26">
        <v>4</v>
      </c>
      <c r="K37" s="40">
        <v>71.099999999999994</v>
      </c>
      <c r="L37" s="40">
        <v>39.450000000000003</v>
      </c>
      <c r="M37" s="28">
        <f>K37/K40</f>
        <v>6.711302975774578E-3</v>
      </c>
      <c r="N37" s="26">
        <v>8</v>
      </c>
      <c r="O37" s="40">
        <v>1604.6186600000001</v>
      </c>
      <c r="P37" s="40">
        <v>790.47383000000002</v>
      </c>
      <c r="Q37" s="28">
        <f>O37/O40</f>
        <v>6.6863643503010509E-2</v>
      </c>
      <c r="R37" s="26">
        <v>2</v>
      </c>
      <c r="S37" s="40">
        <v>3072</v>
      </c>
      <c r="T37" s="40">
        <v>1528.4606779999999</v>
      </c>
      <c r="U37" s="28">
        <f>S37/S40</f>
        <v>0.16578341040521247</v>
      </c>
      <c r="V37" s="29"/>
      <c r="W37" s="40"/>
      <c r="X37" s="40"/>
      <c r="Y37" s="79"/>
      <c r="Z37" s="86"/>
      <c r="AA37" s="40"/>
      <c r="AB37" s="40"/>
      <c r="AC37" s="79"/>
      <c r="AD37" s="78">
        <v>3</v>
      </c>
      <c r="AE37" s="78">
        <v>113</v>
      </c>
      <c r="AF37" s="78">
        <v>44.899704200000002</v>
      </c>
      <c r="AG37" s="36">
        <f>AF37/AE37</f>
        <v>0.39734251504424778</v>
      </c>
      <c r="AH37" s="77">
        <v>2</v>
      </c>
      <c r="AI37" s="40">
        <v>56</v>
      </c>
      <c r="AJ37" s="40">
        <v>13.715299</v>
      </c>
      <c r="AK37" s="36">
        <f>AI37/AI40</f>
        <v>1.2581462159118199E-2</v>
      </c>
      <c r="AL37" s="79"/>
      <c r="AM37" s="80"/>
      <c r="AN37" s="80"/>
      <c r="AO37" s="79"/>
      <c r="AP37" s="81"/>
      <c r="AQ37" s="79"/>
      <c r="AR37" s="79"/>
      <c r="AS37" s="36"/>
      <c r="AT37" s="79"/>
      <c r="AU37" s="79"/>
      <c r="AV37" s="79"/>
      <c r="AW37" s="79"/>
      <c r="AX37" s="75">
        <f t="shared" si="4"/>
        <v>29</v>
      </c>
      <c r="AY37" s="63">
        <f t="shared" si="5"/>
        <v>6382.3266599999997</v>
      </c>
      <c r="AZ37" s="64">
        <f t="shared" si="6"/>
        <v>2935.5548942</v>
      </c>
      <c r="BA37" s="28">
        <f>AY37/AY40</f>
        <v>5.9531053373239912E-2</v>
      </c>
    </row>
    <row r="38" spans="1:55" x14ac:dyDescent="0.25">
      <c r="A38" s="39" t="s">
        <v>46</v>
      </c>
      <c r="B38" s="26">
        <v>3</v>
      </c>
      <c r="C38" s="40">
        <v>1726</v>
      </c>
      <c r="D38" s="40">
        <v>632.68899999999996</v>
      </c>
      <c r="E38" s="28">
        <f>C38/C40</f>
        <v>0.16611896812979685</v>
      </c>
      <c r="F38" s="26">
        <v>3</v>
      </c>
      <c r="G38" s="40">
        <v>2600</v>
      </c>
      <c r="H38" s="40">
        <v>1225.7757999999999</v>
      </c>
      <c r="I38" s="28">
        <f>G38/G40</f>
        <v>0.2064435100722955</v>
      </c>
      <c r="J38" s="26">
        <v>4</v>
      </c>
      <c r="K38" s="88">
        <v>380</v>
      </c>
      <c r="L38" s="88">
        <v>183.70077699999999</v>
      </c>
      <c r="M38" s="28">
        <f>K38/K40</f>
        <v>3.5869129828331084E-2</v>
      </c>
      <c r="N38" s="26">
        <v>1</v>
      </c>
      <c r="O38" s="40">
        <v>40</v>
      </c>
      <c r="P38" s="40">
        <v>20</v>
      </c>
      <c r="Q38" s="28">
        <f>O38/O40</f>
        <v>1.6667796572429365E-3</v>
      </c>
      <c r="R38" s="26"/>
      <c r="S38" s="40"/>
      <c r="T38" s="40"/>
      <c r="U38" s="28"/>
      <c r="V38" s="29"/>
      <c r="W38" s="40"/>
      <c r="X38" s="40"/>
      <c r="Y38" s="79"/>
      <c r="Z38" s="86"/>
      <c r="AA38" s="40"/>
      <c r="AB38" s="40"/>
      <c r="AC38" s="79"/>
      <c r="AD38" s="78">
        <v>2</v>
      </c>
      <c r="AE38" s="78">
        <v>2060</v>
      </c>
      <c r="AF38" s="78">
        <v>1006.215</v>
      </c>
      <c r="AG38" s="36">
        <f>AE38/AE40</f>
        <v>0.37734377063369778</v>
      </c>
      <c r="AH38" s="77">
        <v>2</v>
      </c>
      <c r="AI38" s="40">
        <v>340</v>
      </c>
      <c r="AJ38" s="40">
        <v>41</v>
      </c>
      <c r="AK38" s="36">
        <f>AI38/AI40</f>
        <v>7.6387448823217644E-2</v>
      </c>
      <c r="AL38" s="79"/>
      <c r="AM38" s="80"/>
      <c r="AN38" s="80"/>
      <c r="AO38" s="79"/>
      <c r="AP38" s="81"/>
      <c r="AQ38" s="78"/>
      <c r="AR38" s="78"/>
      <c r="AS38" s="36"/>
      <c r="AT38" s="79"/>
      <c r="AU38" s="79"/>
      <c r="AV38" s="79"/>
      <c r="AW38" s="79"/>
      <c r="AX38" s="75">
        <f t="shared" si="4"/>
        <v>15</v>
      </c>
      <c r="AY38" s="63">
        <f t="shared" si="5"/>
        <v>7146</v>
      </c>
      <c r="AZ38" s="64">
        <f t="shared" si="6"/>
        <v>3109.3805769999999</v>
      </c>
      <c r="BA38" s="28">
        <f>AY38/AY40</f>
        <v>6.6654204660400826E-2</v>
      </c>
    </row>
    <row r="39" spans="1:55" ht="15.75" thickBot="1" x14ac:dyDescent="0.3">
      <c r="A39" s="39" t="s">
        <v>47</v>
      </c>
      <c r="B39" s="89">
        <v>3</v>
      </c>
      <c r="C39" s="90">
        <v>1860</v>
      </c>
      <c r="D39" s="90">
        <v>702.51244999999994</v>
      </c>
      <c r="E39" s="91">
        <f>C39/C40</f>
        <v>0.17901580574821677</v>
      </c>
      <c r="F39" s="92">
        <v>2</v>
      </c>
      <c r="G39" s="93">
        <v>95</v>
      </c>
      <c r="H39" s="93">
        <v>35</v>
      </c>
      <c r="I39" s="94">
        <f>G39/G40</f>
        <v>7.543128252641567E-3</v>
      </c>
      <c r="J39" s="26">
        <v>2</v>
      </c>
      <c r="K39" s="40">
        <v>360</v>
      </c>
      <c r="L39" s="40">
        <v>178.49879899999999</v>
      </c>
      <c r="M39" s="28">
        <f>K39/K40</f>
        <v>3.398128088999787E-2</v>
      </c>
      <c r="N39" s="26">
        <v>1</v>
      </c>
      <c r="O39" s="40">
        <v>200</v>
      </c>
      <c r="P39" s="40">
        <v>93</v>
      </c>
      <c r="Q39" s="28">
        <f>O39/O40</f>
        <v>8.3338982862146815E-3</v>
      </c>
      <c r="R39" s="92">
        <v>3</v>
      </c>
      <c r="S39" s="93">
        <v>677.40149899999994</v>
      </c>
      <c r="T39" s="93">
        <v>200.025071</v>
      </c>
      <c r="U39" s="94">
        <f>S39/S40</f>
        <v>3.6556618072208044E-2</v>
      </c>
      <c r="V39" s="29">
        <v>2</v>
      </c>
      <c r="W39" s="40">
        <v>1292.5</v>
      </c>
      <c r="X39" s="40">
        <v>619</v>
      </c>
      <c r="Y39" s="79">
        <f>W39/W40</f>
        <v>0.20573020294468763</v>
      </c>
      <c r="Z39" s="95">
        <v>1</v>
      </c>
      <c r="AA39" s="90">
        <v>163</v>
      </c>
      <c r="AB39" s="90">
        <v>42.351685000000003</v>
      </c>
      <c r="AC39" s="96">
        <f>AA39/AA40</f>
        <v>2.5386640085971936E-2</v>
      </c>
      <c r="AD39" s="97">
        <v>2</v>
      </c>
      <c r="AE39" s="97">
        <v>163</v>
      </c>
      <c r="AF39" s="97">
        <v>46.56</v>
      </c>
      <c r="AG39" s="98">
        <f>AE39/AE40</f>
        <v>2.985778379286055E-2</v>
      </c>
      <c r="AH39" s="77"/>
      <c r="AI39" s="90"/>
      <c r="AJ39" s="90"/>
      <c r="AK39" s="98"/>
      <c r="AL39" s="79"/>
      <c r="AM39" s="80"/>
      <c r="AN39" s="80"/>
      <c r="AO39" s="79"/>
      <c r="AP39" s="81">
        <v>2</v>
      </c>
      <c r="AQ39" s="78">
        <v>160</v>
      </c>
      <c r="AR39" s="78">
        <v>75.583399999999997</v>
      </c>
      <c r="AS39" s="98">
        <f>AQ39/AQ40</f>
        <v>1.90358349593109E-2</v>
      </c>
      <c r="AT39" s="96"/>
      <c r="AU39" s="96"/>
      <c r="AV39" s="96"/>
      <c r="AW39" s="96"/>
      <c r="AX39" s="75">
        <f t="shared" si="4"/>
        <v>18</v>
      </c>
      <c r="AY39" s="63">
        <f t="shared" si="5"/>
        <v>4970.9014989999996</v>
      </c>
      <c r="AZ39" s="64">
        <f t="shared" si="6"/>
        <v>1992.5314049999999</v>
      </c>
      <c r="BA39" s="91">
        <f>AY39/AY40</f>
        <v>4.6366006977475401E-2</v>
      </c>
    </row>
    <row r="40" spans="1:55" s="55" customFormat="1" ht="28.5" customHeight="1" thickBot="1" x14ac:dyDescent="0.25">
      <c r="A40" s="99" t="s">
        <v>3</v>
      </c>
      <c r="B40" s="100">
        <f>SUM(B23:B39)</f>
        <v>60</v>
      </c>
      <c r="C40" s="101">
        <f>SUM(C23:C39)</f>
        <v>10390.144</v>
      </c>
      <c r="D40" s="101">
        <f>SUM(D23:D39)</f>
        <v>3736.8450169999996</v>
      </c>
      <c r="E40" s="102">
        <f t="shared" ref="E40:I40" si="7">SUM(E23:E38)</f>
        <v>0.80943478742931751</v>
      </c>
      <c r="F40" s="103">
        <f>SUM(F23:F39)</f>
        <v>62</v>
      </c>
      <c r="G40" s="104">
        <f>SUM(G23:G39)</f>
        <v>12594.244299999998</v>
      </c>
      <c r="H40" s="104">
        <f>SUM(H23:H39)</f>
        <v>5869.0483715399987</v>
      </c>
      <c r="I40" s="105">
        <f t="shared" si="7"/>
        <v>0.99245687174735853</v>
      </c>
      <c r="J40" s="106">
        <f>SUM(J23:J39)</f>
        <v>61</v>
      </c>
      <c r="K40" s="107">
        <f>SUM(K23:K39)</f>
        <v>10594.067986</v>
      </c>
      <c r="L40" s="107">
        <f>SUM(L23:L39)</f>
        <v>4834.1860829999996</v>
      </c>
      <c r="M40" s="108">
        <f t="shared" ref="M40:U40" si="8">SUM(M23:M38)</f>
        <v>0.96601871911000226</v>
      </c>
      <c r="N40" s="106">
        <f>SUM(N23:N39)</f>
        <v>93</v>
      </c>
      <c r="O40" s="104">
        <f>SUM(O23:O39)</f>
        <v>23998.373045999997</v>
      </c>
      <c r="P40" s="104">
        <f>SUM(P23:P39)</f>
        <v>10598.613963000002</v>
      </c>
      <c r="Q40" s="108">
        <f t="shared" si="8"/>
        <v>0.99166610171378544</v>
      </c>
      <c r="R40" s="103">
        <f>SUM(R23:R39)</f>
        <v>33</v>
      </c>
      <c r="S40" s="104">
        <f>SUM(S23:S39)</f>
        <v>18530.201498999999</v>
      </c>
      <c r="T40" s="104">
        <f>SUM(T23:T39)</f>
        <v>7738.1927529999994</v>
      </c>
      <c r="U40" s="109">
        <f t="shared" si="8"/>
        <v>0.963443381927792</v>
      </c>
      <c r="V40" s="106">
        <f t="shared" ref="V40:AB40" si="9">SUM(V23:V39)</f>
        <v>10</v>
      </c>
      <c r="W40" s="110">
        <f t="shared" si="9"/>
        <v>6282.5</v>
      </c>
      <c r="X40" s="111">
        <f>SUM(X23:X39)</f>
        <v>2997.6592270000001</v>
      </c>
      <c r="Y40" s="112">
        <f t="shared" si="9"/>
        <v>0.9086939856402021</v>
      </c>
      <c r="Z40" s="100">
        <f t="shared" si="9"/>
        <v>21</v>
      </c>
      <c r="AA40" s="101">
        <f t="shared" si="9"/>
        <v>6420.7</v>
      </c>
      <c r="AB40" s="101">
        <f t="shared" si="9"/>
        <v>2020.32155399</v>
      </c>
      <c r="AC40" s="113">
        <f>SUM(AC23:AC38)</f>
        <v>0.97461335991402798</v>
      </c>
      <c r="AD40" s="114">
        <f>SUM(AD23:AD39)</f>
        <v>33</v>
      </c>
      <c r="AE40" s="101">
        <f>SUM(AE23:AE39)</f>
        <v>5459.2129519999999</v>
      </c>
      <c r="AF40" s="115">
        <f>SUM(AF23:AF39)</f>
        <v>2474.6545302</v>
      </c>
      <c r="AG40" s="116">
        <f t="shared" ref="AG40:AR40" si="10">SUM(AG23:AG39)</f>
        <v>1.3956529653745247</v>
      </c>
      <c r="AH40" s="100">
        <f t="shared" si="10"/>
        <v>14</v>
      </c>
      <c r="AI40" s="101">
        <f t="shared" si="10"/>
        <v>4450.9930000000004</v>
      </c>
      <c r="AJ40" s="101">
        <f t="shared" si="10"/>
        <v>1985.7492520000001</v>
      </c>
      <c r="AK40" s="102">
        <f>SUM(AK23:AK39)</f>
        <v>1</v>
      </c>
      <c r="AL40" s="117">
        <f>SUM(AL23:AL39)</f>
        <v>2</v>
      </c>
      <c r="AM40" s="117">
        <f t="shared" ref="AM40" si="11">SUM(AM23:AM39)</f>
        <v>40.5</v>
      </c>
      <c r="AN40" s="117">
        <f>SUM(AN23:AN39)</f>
        <v>17.00432</v>
      </c>
      <c r="AO40" s="118">
        <f>SUM(AO23:AO39)</f>
        <v>1</v>
      </c>
      <c r="AP40" s="119">
        <f>SUM(AP23:AP39)</f>
        <v>16</v>
      </c>
      <c r="AQ40" s="120">
        <f t="shared" si="10"/>
        <v>8405.2000000000007</v>
      </c>
      <c r="AR40" s="121">
        <f t="shared" si="10"/>
        <v>3931.0587999999998</v>
      </c>
      <c r="AS40" s="116">
        <f>SUM(AS23:AS39)</f>
        <v>0.99999999999999978</v>
      </c>
      <c r="AT40" s="122">
        <f>SUM(AT23:AT39)</f>
        <v>1</v>
      </c>
      <c r="AU40" s="123">
        <f>SUM(AU23:AU39)</f>
        <v>43.904000000000003</v>
      </c>
      <c r="AV40" s="123">
        <f>SUM(AV23:AV39)</f>
        <v>21.952000000000002</v>
      </c>
      <c r="AW40" s="124">
        <f>SUM(AW23:AW39)</f>
        <v>1</v>
      </c>
      <c r="AX40" s="125">
        <f>B40+F40+J40+N40+R40+Z40+AH40+AD40+V40+AP40+AL40+AT40</f>
        <v>406</v>
      </c>
      <c r="AY40" s="126">
        <f>C40+G40+K40+O40+S40+AA40+AI40+AE40+W40+AQ40+AM40+AU40</f>
        <v>107210.04078299999</v>
      </c>
      <c r="AZ40" s="126">
        <f>D40+H40+L40+P40+T40+AB40+AJ40+AF40+X40+AR40+AN40+AV40</f>
        <v>46225.285870730004</v>
      </c>
      <c r="BA40" s="124">
        <f>SUM(BA23:BA38)</f>
        <v>0.95325622989787506</v>
      </c>
    </row>
    <row r="41" spans="1:55" x14ac:dyDescent="0.25">
      <c r="C41" s="52"/>
      <c r="D41" s="52"/>
      <c r="G41" s="52"/>
      <c r="H41" s="52"/>
      <c r="K41" s="127"/>
      <c r="L41" s="127"/>
      <c r="N41" s="5"/>
      <c r="O41" s="128"/>
      <c r="P41" s="12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Y41" s="52"/>
      <c r="AZ41" s="52"/>
    </row>
    <row r="42" spans="1:55" ht="15.75" customHeight="1" thickBot="1" x14ac:dyDescent="0.3">
      <c r="A42" s="129" t="s">
        <v>50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55" s="55" customFormat="1" ht="23.45" customHeight="1" x14ac:dyDescent="0.2">
      <c r="A43" s="130" t="s">
        <v>65</v>
      </c>
      <c r="B43" s="131" t="s">
        <v>22</v>
      </c>
      <c r="C43" s="132"/>
      <c r="D43" s="133"/>
      <c r="E43" s="134"/>
      <c r="F43" s="135" t="s">
        <v>23</v>
      </c>
      <c r="G43" s="132"/>
      <c r="H43" s="133"/>
      <c r="I43" s="134"/>
      <c r="J43" s="136" t="s">
        <v>19</v>
      </c>
      <c r="K43" s="137"/>
      <c r="L43" s="137"/>
      <c r="M43" s="138"/>
      <c r="N43" s="136" t="s">
        <v>30</v>
      </c>
      <c r="O43" s="137"/>
      <c r="P43" s="137"/>
      <c r="Q43" s="138"/>
      <c r="R43" s="136" t="s">
        <v>27</v>
      </c>
      <c r="S43" s="137"/>
      <c r="T43" s="137"/>
      <c r="U43" s="138"/>
      <c r="V43" s="135" t="s">
        <v>38</v>
      </c>
      <c r="W43" s="132"/>
      <c r="X43" s="132"/>
      <c r="Y43" s="133"/>
      <c r="Z43" s="136" t="s">
        <v>26</v>
      </c>
      <c r="AA43" s="137"/>
      <c r="AB43" s="137"/>
      <c r="AC43" s="138"/>
      <c r="AD43" s="136" t="s">
        <v>37</v>
      </c>
      <c r="AE43" s="137"/>
      <c r="AF43" s="137"/>
      <c r="AG43" s="138"/>
      <c r="AH43" s="136" t="s">
        <v>28</v>
      </c>
      <c r="AI43" s="137"/>
      <c r="AJ43" s="137"/>
      <c r="AK43" s="137"/>
      <c r="AL43" s="131" t="s">
        <v>59</v>
      </c>
      <c r="AM43" s="132"/>
      <c r="AN43" s="132"/>
      <c r="AO43" s="134"/>
      <c r="AP43" s="135" t="s">
        <v>48</v>
      </c>
      <c r="AQ43" s="132"/>
      <c r="AR43" s="132"/>
      <c r="AS43" s="133"/>
      <c r="AT43" s="139" t="s">
        <v>61</v>
      </c>
      <c r="AU43" s="140"/>
      <c r="AV43" s="140"/>
      <c r="AW43" s="141"/>
      <c r="AX43" s="136" t="s">
        <v>20</v>
      </c>
      <c r="AY43" s="137"/>
      <c r="AZ43" s="137"/>
      <c r="BA43" s="138"/>
    </row>
    <row r="44" spans="1:55" ht="60.75" thickBot="1" x14ac:dyDescent="0.3">
      <c r="A44" s="142"/>
      <c r="B44" s="143" t="s">
        <v>2</v>
      </c>
      <c r="C44" s="144" t="s">
        <v>29</v>
      </c>
      <c r="D44" s="144" t="s">
        <v>35</v>
      </c>
      <c r="E44" s="145" t="s">
        <v>5</v>
      </c>
      <c r="F44" s="61" t="s">
        <v>2</v>
      </c>
      <c r="G44" s="58" t="s">
        <v>29</v>
      </c>
      <c r="H44" s="60" t="s">
        <v>35</v>
      </c>
      <c r="I44" s="59" t="s">
        <v>5</v>
      </c>
      <c r="J44" s="57" t="s">
        <v>2</v>
      </c>
      <c r="K44" s="58" t="s">
        <v>29</v>
      </c>
      <c r="L44" s="60" t="s">
        <v>35</v>
      </c>
      <c r="M44" s="59" t="s">
        <v>5</v>
      </c>
      <c r="N44" s="57" t="s">
        <v>2</v>
      </c>
      <c r="O44" s="58" t="s">
        <v>29</v>
      </c>
      <c r="P44" s="60" t="s">
        <v>35</v>
      </c>
      <c r="Q44" s="59" t="s">
        <v>5</v>
      </c>
      <c r="R44" s="57" t="s">
        <v>2</v>
      </c>
      <c r="S44" s="58" t="s">
        <v>29</v>
      </c>
      <c r="T44" s="60" t="s">
        <v>35</v>
      </c>
      <c r="U44" s="59" t="s">
        <v>5</v>
      </c>
      <c r="V44" s="61" t="s">
        <v>2</v>
      </c>
      <c r="W44" s="58" t="s">
        <v>29</v>
      </c>
      <c r="X44" s="58" t="s">
        <v>35</v>
      </c>
      <c r="Y44" s="60" t="s">
        <v>5</v>
      </c>
      <c r="Z44" s="57" t="s">
        <v>2</v>
      </c>
      <c r="AA44" s="58" t="s">
        <v>29</v>
      </c>
      <c r="AB44" s="60" t="s">
        <v>35</v>
      </c>
      <c r="AC44" s="59" t="s">
        <v>5</v>
      </c>
      <c r="AD44" s="57" t="s">
        <v>2</v>
      </c>
      <c r="AE44" s="58" t="s">
        <v>29</v>
      </c>
      <c r="AF44" s="60" t="s">
        <v>35</v>
      </c>
      <c r="AG44" s="59" t="s">
        <v>5</v>
      </c>
      <c r="AH44" s="57" t="s">
        <v>2</v>
      </c>
      <c r="AI44" s="58" t="s">
        <v>29</v>
      </c>
      <c r="AJ44" s="60" t="s">
        <v>35</v>
      </c>
      <c r="AK44" s="60" t="s">
        <v>5</v>
      </c>
      <c r="AL44" s="57" t="s">
        <v>2</v>
      </c>
      <c r="AM44" s="58" t="s">
        <v>29</v>
      </c>
      <c r="AN44" s="58" t="s">
        <v>35</v>
      </c>
      <c r="AO44" s="59" t="s">
        <v>5</v>
      </c>
      <c r="AP44" s="61" t="s">
        <v>2</v>
      </c>
      <c r="AQ44" s="58" t="s">
        <v>29</v>
      </c>
      <c r="AR44" s="58" t="s">
        <v>35</v>
      </c>
      <c r="AS44" s="60" t="s">
        <v>5</v>
      </c>
      <c r="AT44" s="146" t="s">
        <v>2</v>
      </c>
      <c r="AU44" s="146" t="s">
        <v>29</v>
      </c>
      <c r="AV44" s="147" t="s">
        <v>35</v>
      </c>
      <c r="AW44" s="148" t="s">
        <v>5</v>
      </c>
      <c r="AX44" s="57" t="s">
        <v>2</v>
      </c>
      <c r="AY44" s="58" t="s">
        <v>29</v>
      </c>
      <c r="AZ44" s="60" t="s">
        <v>35</v>
      </c>
      <c r="BA44" s="59" t="s">
        <v>5</v>
      </c>
    </row>
    <row r="45" spans="1:55" s="34" customFormat="1" x14ac:dyDescent="0.25">
      <c r="A45" s="149" t="s">
        <v>24</v>
      </c>
      <c r="B45" s="74">
        <v>45</v>
      </c>
      <c r="C45" s="63">
        <v>8019.0439999999999</v>
      </c>
      <c r="D45" s="150">
        <v>3002.1837559999999</v>
      </c>
      <c r="E45" s="70">
        <f>C45/C54</f>
        <v>0.77179334569376512</v>
      </c>
      <c r="F45" s="74">
        <v>41</v>
      </c>
      <c r="G45" s="63">
        <v>7826.1363000000001</v>
      </c>
      <c r="H45" s="63">
        <v>3696.31027154</v>
      </c>
      <c r="I45" s="70">
        <f>G45/G54</f>
        <v>0.62140578772161814</v>
      </c>
      <c r="J45" s="74">
        <v>36</v>
      </c>
      <c r="K45" s="63">
        <v>6563.2341999999999</v>
      </c>
      <c r="L45" s="63">
        <v>2933.7225319999998</v>
      </c>
      <c r="M45" s="70">
        <f>K45/K54</f>
        <v>0.61951973582511233</v>
      </c>
      <c r="N45" s="74">
        <v>65</v>
      </c>
      <c r="O45" s="63">
        <v>18968.138496</v>
      </c>
      <c r="P45" s="63">
        <v>8589.1000239999994</v>
      </c>
      <c r="Q45" s="70">
        <f>O45/O54</f>
        <v>0.79039268452248557</v>
      </c>
      <c r="R45" s="74">
        <v>23</v>
      </c>
      <c r="S45" s="63">
        <v>9348.7999999999993</v>
      </c>
      <c r="T45" s="63">
        <v>4444.3539940000001</v>
      </c>
      <c r="U45" s="70">
        <f>S45/S54</f>
        <v>0.50451690989461273</v>
      </c>
      <c r="V45" s="74">
        <v>5</v>
      </c>
      <c r="W45" s="74">
        <v>490</v>
      </c>
      <c r="X45" s="74">
        <v>193.65922699999999</v>
      </c>
      <c r="Y45" s="70">
        <f>W45/W54</f>
        <v>7.7994428969359333E-2</v>
      </c>
      <c r="Z45" s="74">
        <v>16</v>
      </c>
      <c r="AA45" s="63">
        <v>4670.7</v>
      </c>
      <c r="AB45" s="63">
        <v>1590.35089799</v>
      </c>
      <c r="AC45" s="70">
        <f>AA45/AA54</f>
        <v>0.72744404815674302</v>
      </c>
      <c r="AD45" s="74">
        <v>21</v>
      </c>
      <c r="AE45" s="63">
        <v>3511.0519519999998</v>
      </c>
      <c r="AF45" s="63">
        <v>1616.111116</v>
      </c>
      <c r="AG45" s="70">
        <f>AE45/AE54</f>
        <v>0.64314251575654602</v>
      </c>
      <c r="AH45" s="74">
        <v>9</v>
      </c>
      <c r="AI45" s="63">
        <v>3885.9929999999999</v>
      </c>
      <c r="AJ45" s="63">
        <v>1859.849252</v>
      </c>
      <c r="AK45" s="67">
        <f>AI45/AI54</f>
        <v>0.87306203357318235</v>
      </c>
      <c r="AL45" s="151">
        <v>1</v>
      </c>
      <c r="AM45" s="71">
        <v>25</v>
      </c>
      <c r="AN45" s="71">
        <v>10.00432</v>
      </c>
      <c r="AO45" s="65">
        <f>AM45/AM54</f>
        <v>0.61728395061728392</v>
      </c>
      <c r="AP45" s="66">
        <v>12</v>
      </c>
      <c r="AQ45" s="74">
        <v>6275.2</v>
      </c>
      <c r="AR45" s="152">
        <v>3070.4753999999998</v>
      </c>
      <c r="AS45" s="67">
        <f>AQ45/AQ54</f>
        <v>0.74658544710417352</v>
      </c>
      <c r="AT45" s="79"/>
      <c r="AU45" s="79"/>
      <c r="AV45" s="79"/>
      <c r="AW45" s="79"/>
      <c r="AX45" s="75">
        <f t="shared" ref="AX45:AZ48" si="12">B45+F45+J45+N45+R45+Z45+AH45+AD45+V45+AP45+AL45</f>
        <v>274</v>
      </c>
      <c r="AY45" s="63">
        <f t="shared" si="12"/>
        <v>69583.297948000007</v>
      </c>
      <c r="AZ45" s="63">
        <f t="shared" si="12"/>
        <v>31006.12079053</v>
      </c>
      <c r="BA45" s="65">
        <f>AZ45/AZ54</f>
        <v>0.67075370359874054</v>
      </c>
      <c r="BB45" s="153"/>
      <c r="BC45" s="153"/>
    </row>
    <row r="46" spans="1:55" ht="18" customHeight="1" x14ac:dyDescent="0.25">
      <c r="A46" s="149" t="s">
        <v>36</v>
      </c>
      <c r="B46" s="86">
        <v>4</v>
      </c>
      <c r="C46" s="40">
        <v>780</v>
      </c>
      <c r="D46" s="40">
        <v>223.758814</v>
      </c>
      <c r="E46" s="79">
        <f>C46/C54</f>
        <v>7.5071144346026381E-2</v>
      </c>
      <c r="F46" s="86">
        <v>5</v>
      </c>
      <c r="G46" s="40">
        <v>2660</v>
      </c>
      <c r="H46" s="40">
        <v>1245.3758</v>
      </c>
      <c r="I46" s="79">
        <f>G46/G54</f>
        <v>0.21120759107396384</v>
      </c>
      <c r="J46" s="86">
        <v>14</v>
      </c>
      <c r="K46" s="40">
        <v>3089.0111860000002</v>
      </c>
      <c r="L46" s="40">
        <v>1485.5754509999999</v>
      </c>
      <c r="M46" s="79">
        <f>K46/K54</f>
        <v>0.29157932439947626</v>
      </c>
      <c r="N46" s="86">
        <v>6</v>
      </c>
      <c r="O46" s="40">
        <v>459</v>
      </c>
      <c r="P46" s="40">
        <v>181.42117300000001</v>
      </c>
      <c r="Q46" s="79">
        <f>O46/O54</f>
        <v>1.9126296566862693E-2</v>
      </c>
      <c r="R46" s="86">
        <v>4</v>
      </c>
      <c r="S46" s="40">
        <v>6600</v>
      </c>
      <c r="T46" s="40">
        <v>2150.337125</v>
      </c>
      <c r="U46" s="79">
        <f>S46/S54</f>
        <v>0.35617529579244867</v>
      </c>
      <c r="V46" s="79"/>
      <c r="W46" s="79"/>
      <c r="X46" s="79"/>
      <c r="Y46" s="79"/>
      <c r="Z46" s="86">
        <v>4</v>
      </c>
      <c r="AA46" s="40">
        <v>1250</v>
      </c>
      <c r="AB46" s="40">
        <v>236.87880000000001</v>
      </c>
      <c r="AC46" s="79">
        <f>AA46/AA54</f>
        <v>0.19468282274518356</v>
      </c>
      <c r="AD46" s="86">
        <v>3</v>
      </c>
      <c r="AE46" s="40">
        <v>360</v>
      </c>
      <c r="AF46" s="40">
        <v>144.81941</v>
      </c>
      <c r="AG46" s="79">
        <f>AE46/AE54</f>
        <v>6.594357156705398E-2</v>
      </c>
      <c r="AH46" s="86">
        <v>2</v>
      </c>
      <c r="AI46" s="40">
        <v>340</v>
      </c>
      <c r="AJ46" s="40">
        <v>41</v>
      </c>
      <c r="AK46" s="36">
        <f>AI46/AI54</f>
        <v>7.6387448823217644E-2</v>
      </c>
      <c r="AL46" s="154"/>
      <c r="AM46" s="80"/>
      <c r="AN46" s="80"/>
      <c r="AO46" s="28"/>
      <c r="AP46" s="29">
        <v>1</v>
      </c>
      <c r="AQ46" s="80">
        <v>1000</v>
      </c>
      <c r="AR46" s="80">
        <v>300</v>
      </c>
      <c r="AS46" s="36">
        <f>AQ46/AQ54</f>
        <v>0.11897396849569314</v>
      </c>
      <c r="AT46" s="79"/>
      <c r="AU46" s="79"/>
      <c r="AV46" s="79"/>
      <c r="AW46" s="79"/>
      <c r="AX46" s="155">
        <f t="shared" si="12"/>
        <v>43</v>
      </c>
      <c r="AY46" s="40">
        <f t="shared" si="12"/>
        <v>16538.011186</v>
      </c>
      <c r="AZ46" s="40">
        <f t="shared" si="12"/>
        <v>6009.1665730000004</v>
      </c>
      <c r="BA46" s="28">
        <f>AZ46/AZ54</f>
        <v>0.12999596955748699</v>
      </c>
      <c r="BB46" s="156"/>
      <c r="BC46" s="156"/>
    </row>
    <row r="47" spans="1:55" x14ac:dyDescent="0.25">
      <c r="A47" s="149" t="s">
        <v>44</v>
      </c>
      <c r="B47" s="86">
        <v>1</v>
      </c>
      <c r="C47" s="40">
        <v>45</v>
      </c>
      <c r="D47" s="40">
        <v>22.5</v>
      </c>
      <c r="E47" s="79">
        <f>C47/C54</f>
        <v>4.3310275584245994E-3</v>
      </c>
      <c r="F47" s="86">
        <v>5</v>
      </c>
      <c r="G47" s="40">
        <v>458</v>
      </c>
      <c r="H47" s="40">
        <v>205.60499999999999</v>
      </c>
      <c r="I47" s="79">
        <f>G47/G54</f>
        <v>3.6365818312735124E-2</v>
      </c>
      <c r="J47" s="86">
        <v>2</v>
      </c>
      <c r="K47" s="40">
        <v>60.322600000000001</v>
      </c>
      <c r="L47" s="40">
        <v>29.261299999999999</v>
      </c>
      <c r="M47" s="79">
        <f>K47/K54</f>
        <v>5.6939978183749599E-3</v>
      </c>
      <c r="N47" s="86">
        <v>6</v>
      </c>
      <c r="O47" s="40">
        <v>1207</v>
      </c>
      <c r="P47" s="40">
        <v>313.46429999999998</v>
      </c>
      <c r="Q47" s="79">
        <f>O47/O54</f>
        <v>5.02950761573056E-2</v>
      </c>
      <c r="R47" s="86">
        <v>1</v>
      </c>
      <c r="S47" s="40">
        <v>300</v>
      </c>
      <c r="T47" s="40">
        <v>150</v>
      </c>
      <c r="U47" s="79"/>
      <c r="V47" s="86">
        <v>1</v>
      </c>
      <c r="W47" s="40">
        <v>3000</v>
      </c>
      <c r="X47" s="40">
        <v>1500</v>
      </c>
      <c r="Y47" s="79">
        <f>W47/W54</f>
        <v>0.47751691205730201</v>
      </c>
      <c r="Z47" s="86"/>
      <c r="AA47" s="40"/>
      <c r="AB47" s="40"/>
      <c r="AC47" s="79"/>
      <c r="AD47" s="86">
        <v>1</v>
      </c>
      <c r="AE47" s="40">
        <v>80</v>
      </c>
      <c r="AF47" s="40">
        <v>16.215</v>
      </c>
      <c r="AG47" s="79">
        <f>AE47/AE54</f>
        <v>1.4654127014900884E-2</v>
      </c>
      <c r="AH47" s="86">
        <v>1</v>
      </c>
      <c r="AI47" s="40">
        <v>90</v>
      </c>
      <c r="AJ47" s="40">
        <v>45</v>
      </c>
      <c r="AK47" s="36">
        <f>AI47/AI54</f>
        <v>2.0220207041439963E-2</v>
      </c>
      <c r="AL47" s="154"/>
      <c r="AM47" s="80"/>
      <c r="AN47" s="80"/>
      <c r="AO47" s="28"/>
      <c r="AP47" s="29"/>
      <c r="AQ47" s="79"/>
      <c r="AR47" s="79"/>
      <c r="AS47" s="36"/>
      <c r="AT47" s="79"/>
      <c r="AU47" s="79"/>
      <c r="AV47" s="79"/>
      <c r="AW47" s="79"/>
      <c r="AX47" s="155">
        <f t="shared" si="12"/>
        <v>18</v>
      </c>
      <c r="AY47" s="40">
        <f t="shared" si="12"/>
        <v>5240.3225999999995</v>
      </c>
      <c r="AZ47" s="40">
        <f t="shared" si="12"/>
        <v>2282.0455999999999</v>
      </c>
      <c r="BA47" s="28">
        <f>AZ47/AZ54</f>
        <v>4.9367366795807589E-2</v>
      </c>
      <c r="BB47" s="157"/>
      <c r="BC47" s="157"/>
    </row>
    <row r="48" spans="1:55" x14ac:dyDescent="0.25">
      <c r="A48" s="149" t="s">
        <v>45</v>
      </c>
      <c r="B48" s="86">
        <v>9</v>
      </c>
      <c r="C48" s="40">
        <v>1046.0999999999999</v>
      </c>
      <c r="D48" s="40">
        <v>238.40798699999999</v>
      </c>
      <c r="E48" s="79">
        <f>C48/C54</f>
        <v>0.10068195397484384</v>
      </c>
      <c r="F48" s="86">
        <v>5</v>
      </c>
      <c r="G48" s="40">
        <v>1116</v>
      </c>
      <c r="H48" s="40">
        <v>520.67499999999995</v>
      </c>
      <c r="I48" s="79">
        <f>G48/G54</f>
        <v>8.861190663103144E-2</v>
      </c>
      <c r="J48" s="86">
        <v>5</v>
      </c>
      <c r="K48" s="40">
        <v>346.5</v>
      </c>
      <c r="L48" s="40">
        <v>111.32680000000001</v>
      </c>
      <c r="M48" s="79">
        <f>K48/K54</f>
        <v>3.2706982856622949E-2</v>
      </c>
      <c r="N48" s="86">
        <v>10</v>
      </c>
      <c r="O48" s="40">
        <v>2696.2345500000001</v>
      </c>
      <c r="P48" s="40">
        <v>1211.2253659999999</v>
      </c>
      <c r="Q48" s="79">
        <f>O48/O54</f>
        <v>0.11235072247738906</v>
      </c>
      <c r="R48" s="86">
        <v>5</v>
      </c>
      <c r="S48" s="40">
        <v>2281.4014990000001</v>
      </c>
      <c r="T48" s="40">
        <v>993.50163399999997</v>
      </c>
      <c r="U48" s="79">
        <f>S48/S54</f>
        <v>0.12311800814055467</v>
      </c>
      <c r="V48" s="86">
        <v>4</v>
      </c>
      <c r="W48" s="40">
        <v>2792.5</v>
      </c>
      <c r="X48" s="40">
        <v>1304</v>
      </c>
      <c r="Y48" s="79">
        <f>W48/W54</f>
        <v>0.44448865897333861</v>
      </c>
      <c r="Z48" s="86">
        <v>1</v>
      </c>
      <c r="AA48" s="40">
        <v>500</v>
      </c>
      <c r="AB48" s="40">
        <v>193.09185600000001</v>
      </c>
      <c r="AC48" s="79">
        <f>AA48/AA54</f>
        <v>7.7873129098073424E-2</v>
      </c>
      <c r="AD48" s="86">
        <v>3</v>
      </c>
      <c r="AE48" s="40">
        <v>648.95500000000004</v>
      </c>
      <c r="AF48" s="40">
        <v>324.47750000000002</v>
      </c>
      <c r="AG48" s="79">
        <f>AE48/AE54</f>
        <v>0.11887336246193754</v>
      </c>
      <c r="AH48" s="86">
        <v>2</v>
      </c>
      <c r="AI48" s="40">
        <v>135</v>
      </c>
      <c r="AJ48" s="40">
        <v>39.9</v>
      </c>
      <c r="AK48" s="36">
        <f>AI48/AI54</f>
        <v>3.0330310562159946E-2</v>
      </c>
      <c r="AL48" s="158">
        <v>1</v>
      </c>
      <c r="AM48" s="80">
        <v>15.5</v>
      </c>
      <c r="AN48" s="80">
        <v>7</v>
      </c>
      <c r="AO48" s="28">
        <f>AM48/AM54</f>
        <v>0.38271604938271603</v>
      </c>
      <c r="AP48" s="29">
        <v>2</v>
      </c>
      <c r="AQ48" s="86">
        <v>630</v>
      </c>
      <c r="AR48" s="86">
        <v>310.58339999999998</v>
      </c>
      <c r="AS48" s="36">
        <f>AQ48/AQ54</f>
        <v>7.4953600152286678E-2</v>
      </c>
      <c r="AT48" s="79"/>
      <c r="AU48" s="79"/>
      <c r="AV48" s="79"/>
      <c r="AW48" s="79"/>
      <c r="AX48" s="155">
        <f t="shared" si="12"/>
        <v>47</v>
      </c>
      <c r="AY48" s="40">
        <f t="shared" si="12"/>
        <v>12208.191048999999</v>
      </c>
      <c r="AZ48" s="40">
        <f t="shared" si="12"/>
        <v>5254.1895430000004</v>
      </c>
      <c r="BA48" s="28">
        <f>AZ48/AZ54</f>
        <v>0.11366359304300391</v>
      </c>
    </row>
    <row r="49" spans="1:55" x14ac:dyDescent="0.25">
      <c r="A49" s="149" t="s">
        <v>56</v>
      </c>
      <c r="B49" s="86">
        <v>1</v>
      </c>
      <c r="C49" s="40">
        <v>500</v>
      </c>
      <c r="D49" s="40">
        <v>250</v>
      </c>
      <c r="E49" s="79">
        <f>C49/C54</f>
        <v>4.8122528426939988E-2</v>
      </c>
      <c r="F49" s="86">
        <v>5</v>
      </c>
      <c r="G49" s="40">
        <v>521.60799999999995</v>
      </c>
      <c r="H49" s="40">
        <v>198.5823</v>
      </c>
      <c r="I49" s="79">
        <f>G49/G54</f>
        <v>4.1416379385303806E-2</v>
      </c>
      <c r="J49" s="86">
        <v>1</v>
      </c>
      <c r="K49" s="40">
        <v>20</v>
      </c>
      <c r="L49" s="40">
        <v>17</v>
      </c>
      <c r="M49" s="79">
        <f>K49/K54</f>
        <v>1.8878489383332149E-3</v>
      </c>
      <c r="N49" s="86">
        <v>6</v>
      </c>
      <c r="O49" s="40">
        <v>668</v>
      </c>
      <c r="P49" s="40">
        <v>303.40309999999999</v>
      </c>
      <c r="Q49" s="79">
        <f>O49/O54</f>
        <v>2.7835220275957036E-2</v>
      </c>
      <c r="R49" s="86"/>
      <c r="S49" s="40"/>
      <c r="T49" s="40"/>
      <c r="U49" s="79"/>
      <c r="V49" s="79"/>
      <c r="W49" s="79"/>
      <c r="X49" s="79"/>
      <c r="Y49" s="79"/>
      <c r="Z49" s="86"/>
      <c r="AA49" s="40"/>
      <c r="AB49" s="40"/>
      <c r="AC49" s="79"/>
      <c r="AD49" s="86">
        <v>4</v>
      </c>
      <c r="AE49" s="40">
        <v>459.20600000000002</v>
      </c>
      <c r="AF49" s="40">
        <v>173.5315042</v>
      </c>
      <c r="AG49" s="79">
        <f>AE49/AE54</f>
        <v>8.4115788125057198E-2</v>
      </c>
      <c r="AH49" s="86"/>
      <c r="AI49" s="40"/>
      <c r="AJ49" s="40"/>
      <c r="AK49" s="36"/>
      <c r="AL49" s="154"/>
      <c r="AM49" s="80"/>
      <c r="AN49" s="80"/>
      <c r="AO49" s="28"/>
      <c r="AP49" s="29">
        <v>1</v>
      </c>
      <c r="AQ49" s="86">
        <v>500</v>
      </c>
      <c r="AR49" s="86">
        <v>250</v>
      </c>
      <c r="AS49" s="36">
        <f>AQ49/AQ54</f>
        <v>5.9486984247846569E-2</v>
      </c>
      <c r="AT49" s="78">
        <v>1</v>
      </c>
      <c r="AU49" s="82">
        <v>43.904000000000003</v>
      </c>
      <c r="AV49" s="84">
        <v>21.952000000000002</v>
      </c>
      <c r="AW49" s="85">
        <f>AU49/AU54</f>
        <v>1</v>
      </c>
      <c r="AX49" s="155">
        <f>B49+F49+J49+N49+R49+Z49+AH49+AD49+V49+AP49+AL49+AT49</f>
        <v>19</v>
      </c>
      <c r="AY49" s="40">
        <f>C49+G49+K49+O49+S49+AA49+AI49+AE49+W49+AQ49+AM49+AU49</f>
        <v>2712.7179999999998</v>
      </c>
      <c r="AZ49" s="40">
        <f>D49+H49+L49+P49+T49+AB49+AJ49+AF49+X49+AR49+AN49+AV49</f>
        <v>1214.4689042</v>
      </c>
      <c r="BA49" s="28">
        <f>AZ49/AZ54</f>
        <v>2.6272538925490318E-2</v>
      </c>
    </row>
    <row r="50" spans="1:55" ht="61.5" customHeight="1" x14ac:dyDescent="0.25">
      <c r="A50" s="149" t="s">
        <v>55</v>
      </c>
      <c r="B50" s="86"/>
      <c r="C50" s="40"/>
      <c r="D50" s="40"/>
      <c r="E50" s="79"/>
      <c r="F50" s="86">
        <v>1</v>
      </c>
      <c r="G50" s="40">
        <v>12.5</v>
      </c>
      <c r="H50" s="40">
        <v>2.5</v>
      </c>
      <c r="I50" s="79">
        <f>G50/G54</f>
        <v>9.9251687534757452E-4</v>
      </c>
      <c r="J50" s="86"/>
      <c r="K50" s="40"/>
      <c r="L50" s="40"/>
      <c r="M50" s="79"/>
      <c r="N50" s="86"/>
      <c r="O50" s="40"/>
      <c r="P50" s="40"/>
      <c r="Q50" s="79"/>
      <c r="R50" s="86"/>
      <c r="S50" s="40"/>
      <c r="T50" s="40"/>
      <c r="U50" s="79"/>
      <c r="V50" s="79"/>
      <c r="W50" s="79"/>
      <c r="X50" s="79"/>
      <c r="Y50" s="79"/>
      <c r="Z50" s="86"/>
      <c r="AA50" s="40"/>
      <c r="AB50" s="40"/>
      <c r="AC50" s="79"/>
      <c r="AD50" s="86"/>
      <c r="AE50" s="40"/>
      <c r="AF50" s="40"/>
      <c r="AG50" s="79"/>
      <c r="AH50" s="86"/>
      <c r="AI50" s="40"/>
      <c r="AJ50" s="40"/>
      <c r="AK50" s="36"/>
      <c r="AL50" s="154"/>
      <c r="AM50" s="80"/>
      <c r="AN50" s="80"/>
      <c r="AO50" s="28"/>
      <c r="AP50" s="29"/>
      <c r="AQ50" s="79"/>
      <c r="AR50" s="79"/>
      <c r="AS50" s="36"/>
      <c r="AT50" s="79"/>
      <c r="AU50" s="79"/>
      <c r="AV50" s="79"/>
      <c r="AW50" s="79"/>
      <c r="AX50" s="155">
        <f t="shared" ref="AX50:AZ53" si="13">B50+F50+J50+N50+R50+Z50+AH50+AD50+V50+AP50+AL50</f>
        <v>1</v>
      </c>
      <c r="AY50" s="40">
        <f t="shared" si="13"/>
        <v>12.5</v>
      </c>
      <c r="AZ50" s="40">
        <f t="shared" si="13"/>
        <v>2.5</v>
      </c>
      <c r="BA50" s="28">
        <f>AY50/AY54</f>
        <v>1.1659355699062555E-4</v>
      </c>
    </row>
    <row r="51" spans="1:55" ht="22.5" customHeight="1" x14ac:dyDescent="0.25">
      <c r="A51" s="149" t="s">
        <v>52</v>
      </c>
      <c r="B51" s="86"/>
      <c r="C51" s="40"/>
      <c r="D51" s="40"/>
      <c r="E51" s="79"/>
      <c r="F51" s="86"/>
      <c r="G51" s="40"/>
      <c r="H51" s="40"/>
      <c r="I51" s="79"/>
      <c r="J51" s="86"/>
      <c r="K51" s="40"/>
      <c r="L51" s="40"/>
      <c r="M51" s="79"/>
      <c r="N51" s="86"/>
      <c r="O51" s="40"/>
      <c r="P51" s="40"/>
      <c r="Q51" s="79"/>
      <c r="R51" s="86"/>
      <c r="S51" s="40"/>
      <c r="T51" s="40"/>
      <c r="U51" s="79"/>
      <c r="V51" s="79"/>
      <c r="W51" s="79"/>
      <c r="X51" s="79"/>
      <c r="Y51" s="79"/>
      <c r="Z51" s="86"/>
      <c r="AA51" s="40"/>
      <c r="AB51" s="40"/>
      <c r="AC51" s="79"/>
      <c r="AD51" s="86">
        <v>1</v>
      </c>
      <c r="AE51" s="40">
        <v>400</v>
      </c>
      <c r="AF51" s="40">
        <v>200</v>
      </c>
      <c r="AG51" s="79">
        <f>AE51/AE54</f>
        <v>7.3270635074504417E-2</v>
      </c>
      <c r="AH51" s="86"/>
      <c r="AI51" s="40"/>
      <c r="AJ51" s="40"/>
      <c r="AK51" s="36"/>
      <c r="AL51" s="154"/>
      <c r="AM51" s="80"/>
      <c r="AN51" s="80"/>
      <c r="AO51" s="28"/>
      <c r="AP51" s="29"/>
      <c r="AQ51" s="79"/>
      <c r="AR51" s="79"/>
      <c r="AS51" s="36"/>
      <c r="AT51" s="79"/>
      <c r="AU51" s="79"/>
      <c r="AV51" s="79"/>
      <c r="AW51" s="79"/>
      <c r="AX51" s="155">
        <f t="shared" si="13"/>
        <v>1</v>
      </c>
      <c r="AY51" s="40">
        <f t="shared" si="13"/>
        <v>400</v>
      </c>
      <c r="AZ51" s="40">
        <f t="shared" si="13"/>
        <v>200</v>
      </c>
      <c r="BA51" s="28">
        <f>AZ51/AZ54</f>
        <v>4.3265889862856019E-3</v>
      </c>
    </row>
    <row r="52" spans="1:55" ht="22.5" customHeight="1" x14ac:dyDescent="0.25">
      <c r="A52" s="149" t="s">
        <v>57</v>
      </c>
      <c r="B52" s="86"/>
      <c r="C52" s="40"/>
      <c r="D52" s="40"/>
      <c r="E52" s="79"/>
      <c r="F52" s="86"/>
      <c r="G52" s="40"/>
      <c r="H52" s="40"/>
      <c r="I52" s="79"/>
      <c r="J52" s="86">
        <v>1</v>
      </c>
      <c r="K52" s="40">
        <v>134</v>
      </c>
      <c r="L52" s="40">
        <v>67</v>
      </c>
      <c r="M52" s="79">
        <f>K52/K54</f>
        <v>1.2648587886832539E-2</v>
      </c>
      <c r="N52" s="86"/>
      <c r="O52" s="40"/>
      <c r="P52" s="40"/>
      <c r="Q52" s="79"/>
      <c r="R52" s="86"/>
      <c r="S52" s="40"/>
      <c r="T52" s="40"/>
      <c r="U52" s="79"/>
      <c r="V52" s="79"/>
      <c r="W52" s="79"/>
      <c r="X52" s="79"/>
      <c r="Y52" s="79"/>
      <c r="Z52" s="86"/>
      <c r="AA52" s="40"/>
      <c r="AB52" s="40"/>
      <c r="AC52" s="79"/>
      <c r="AD52" s="86"/>
      <c r="AE52" s="40"/>
      <c r="AF52" s="40"/>
      <c r="AG52" s="79"/>
      <c r="AH52" s="86"/>
      <c r="AI52" s="40"/>
      <c r="AJ52" s="40"/>
      <c r="AK52" s="36"/>
      <c r="AL52" s="154"/>
      <c r="AM52" s="80"/>
      <c r="AN52" s="80"/>
      <c r="AO52" s="28"/>
      <c r="AP52" s="29"/>
      <c r="AQ52" s="79"/>
      <c r="AR52" s="79"/>
      <c r="AS52" s="36"/>
      <c r="AT52" s="79"/>
      <c r="AU52" s="79"/>
      <c r="AV52" s="79"/>
      <c r="AW52" s="79"/>
      <c r="AX52" s="155">
        <f t="shared" si="13"/>
        <v>1</v>
      </c>
      <c r="AY52" s="40">
        <f t="shared" si="13"/>
        <v>134</v>
      </c>
      <c r="AZ52" s="40">
        <f t="shared" si="13"/>
        <v>67</v>
      </c>
      <c r="BA52" s="28">
        <f>AZ52/AZ54</f>
        <v>1.4494073104056766E-3</v>
      </c>
    </row>
    <row r="53" spans="1:55" ht="44.25" customHeight="1" thickBot="1" x14ac:dyDescent="0.3">
      <c r="A53" s="149" t="s">
        <v>58</v>
      </c>
      <c r="B53" s="86"/>
      <c r="C53" s="40"/>
      <c r="D53" s="40"/>
      <c r="E53" s="79"/>
      <c r="F53" s="86"/>
      <c r="G53" s="40"/>
      <c r="H53" s="40"/>
      <c r="I53" s="79"/>
      <c r="J53" s="86">
        <v>2</v>
      </c>
      <c r="K53" s="40">
        <v>381</v>
      </c>
      <c r="L53" s="40">
        <v>190.3</v>
      </c>
      <c r="M53" s="79">
        <f>K53/K54</f>
        <v>3.5963522275247746E-2</v>
      </c>
      <c r="N53" s="86"/>
      <c r="O53" s="40"/>
      <c r="P53" s="40"/>
      <c r="Q53" s="79"/>
      <c r="R53" s="86"/>
      <c r="S53" s="40"/>
      <c r="T53" s="40"/>
      <c r="U53" s="79"/>
      <c r="V53" s="79"/>
      <c r="W53" s="79"/>
      <c r="X53" s="79"/>
      <c r="Y53" s="79"/>
      <c r="Z53" s="86"/>
      <c r="AA53" s="40"/>
      <c r="AB53" s="40"/>
      <c r="AC53" s="79"/>
      <c r="AD53" s="86"/>
      <c r="AE53" s="40"/>
      <c r="AF53" s="40"/>
      <c r="AG53" s="79"/>
      <c r="AH53" s="86"/>
      <c r="AI53" s="40"/>
      <c r="AJ53" s="40"/>
      <c r="AK53" s="36"/>
      <c r="AL53" s="154"/>
      <c r="AM53" s="80"/>
      <c r="AN53" s="80"/>
      <c r="AO53" s="28"/>
      <c r="AP53" s="29"/>
      <c r="AQ53" s="79"/>
      <c r="AR53" s="79"/>
      <c r="AS53" s="36"/>
      <c r="AT53" s="96"/>
      <c r="AU53" s="96"/>
      <c r="AV53" s="96"/>
      <c r="AW53" s="96"/>
      <c r="AX53" s="155">
        <f t="shared" si="13"/>
        <v>2</v>
      </c>
      <c r="AY53" s="40">
        <f t="shared" si="13"/>
        <v>381</v>
      </c>
      <c r="AZ53" s="40">
        <f t="shared" si="13"/>
        <v>190.3</v>
      </c>
      <c r="BA53" s="28">
        <f>AZ53/AZ54</f>
        <v>4.11674942045075E-3</v>
      </c>
    </row>
    <row r="54" spans="1:55" s="55" customFormat="1" ht="24.75" customHeight="1" thickBot="1" x14ac:dyDescent="0.25">
      <c r="A54" s="99" t="s">
        <v>3</v>
      </c>
      <c r="B54" s="159">
        <f>SUM(B45:B53)</f>
        <v>60</v>
      </c>
      <c r="C54" s="160">
        <f>SUM(C45:C53)</f>
        <v>10390.144</v>
      </c>
      <c r="D54" s="160">
        <f>SUM(D45:D53)</f>
        <v>3736.8505569999998</v>
      </c>
      <c r="E54" s="108">
        <f t="shared" ref="E54:Q54" si="14">SUM(E45:E53)</f>
        <v>0.99999999999999989</v>
      </c>
      <c r="F54" s="161">
        <f t="shared" ref="F54:L54" si="15">SUM(F45:F53)</f>
        <v>62</v>
      </c>
      <c r="G54" s="160">
        <f t="shared" si="15"/>
        <v>12594.2443</v>
      </c>
      <c r="H54" s="160">
        <f t="shared" si="15"/>
        <v>5869.0483715399996</v>
      </c>
      <c r="I54" s="109">
        <f t="shared" si="15"/>
        <v>1</v>
      </c>
      <c r="J54" s="159">
        <f t="shared" si="15"/>
        <v>61</v>
      </c>
      <c r="K54" s="160">
        <f t="shared" si="15"/>
        <v>10594.067986</v>
      </c>
      <c r="L54" s="160">
        <f t="shared" si="15"/>
        <v>4834.1860829999996</v>
      </c>
      <c r="M54" s="109">
        <f t="shared" si="14"/>
        <v>1</v>
      </c>
      <c r="N54" s="159">
        <f>SUM(N45:N53)</f>
        <v>93</v>
      </c>
      <c r="O54" s="160">
        <f>SUM(O45:O53)</f>
        <v>23998.373046000001</v>
      </c>
      <c r="P54" s="160">
        <f>SUM(P45:P53)</f>
        <v>10598.613963</v>
      </c>
      <c r="Q54" s="109">
        <f t="shared" si="14"/>
        <v>1</v>
      </c>
      <c r="R54" s="159">
        <f>SUM(R45:R53)</f>
        <v>33</v>
      </c>
      <c r="S54" s="160">
        <f>SUM(S45:S53)</f>
        <v>18530.201498999999</v>
      </c>
      <c r="T54" s="160">
        <f>SUM(T45:T53)</f>
        <v>7738.1927530000003</v>
      </c>
      <c r="U54" s="109">
        <f t="shared" ref="U54" si="16">SUM(U45:U51)</f>
        <v>0.98381021382761602</v>
      </c>
      <c r="V54" s="159">
        <f>SUM(V45:V53)</f>
        <v>10</v>
      </c>
      <c r="W54" s="159">
        <f t="shared" ref="W54" si="17">SUM(W45:W53)</f>
        <v>6282.5</v>
      </c>
      <c r="X54" s="159">
        <f t="shared" ref="X54:AL54" si="18">SUM(X45:X53)</f>
        <v>2997.6592270000001</v>
      </c>
      <c r="Y54" s="112">
        <f t="shared" si="18"/>
        <v>1</v>
      </c>
      <c r="Z54" s="161">
        <f t="shared" si="18"/>
        <v>21</v>
      </c>
      <c r="AA54" s="162">
        <f t="shared" si="18"/>
        <v>6420.7</v>
      </c>
      <c r="AB54" s="162">
        <f t="shared" si="18"/>
        <v>2020.32155399</v>
      </c>
      <c r="AC54" s="109">
        <f t="shared" si="18"/>
        <v>1</v>
      </c>
      <c r="AD54" s="159">
        <f t="shared" si="18"/>
        <v>33</v>
      </c>
      <c r="AE54" s="160">
        <f t="shared" si="18"/>
        <v>5459.2129519999999</v>
      </c>
      <c r="AF54" s="160">
        <f t="shared" si="18"/>
        <v>2475.1545302000004</v>
      </c>
      <c r="AG54" s="163">
        <f t="shared" si="18"/>
        <v>1</v>
      </c>
      <c r="AH54" s="164">
        <f t="shared" si="18"/>
        <v>14</v>
      </c>
      <c r="AI54" s="165">
        <f t="shared" si="18"/>
        <v>4450.9930000000004</v>
      </c>
      <c r="AJ54" s="165">
        <f t="shared" si="18"/>
        <v>1985.7492520000001</v>
      </c>
      <c r="AK54" s="166">
        <f t="shared" si="18"/>
        <v>1</v>
      </c>
      <c r="AL54" s="167">
        <f t="shared" si="18"/>
        <v>2</v>
      </c>
      <c r="AM54" s="168">
        <f t="shared" ref="AM54:AO54" si="19">SUM(AM45:AM53)</f>
        <v>40.5</v>
      </c>
      <c r="AN54" s="168">
        <f t="shared" si="19"/>
        <v>17.00432</v>
      </c>
      <c r="AO54" s="118">
        <f t="shared" si="19"/>
        <v>1</v>
      </c>
      <c r="AP54" s="169">
        <f t="shared" ref="AP54:BA54" si="20">SUM(AP45:AP53)</f>
        <v>16</v>
      </c>
      <c r="AQ54" s="169">
        <f t="shared" si="20"/>
        <v>8405.2000000000007</v>
      </c>
      <c r="AR54" s="170">
        <f t="shared" si="20"/>
        <v>3931.0587999999998</v>
      </c>
      <c r="AS54" s="171">
        <f t="shared" si="20"/>
        <v>1</v>
      </c>
      <c r="AT54" s="122">
        <f>SUM(AT45:AT53)</f>
        <v>1</v>
      </c>
      <c r="AU54" s="172">
        <f t="shared" ref="AU54:AV54" si="21">SUM(AU45:AU53)</f>
        <v>43.904000000000003</v>
      </c>
      <c r="AV54" s="172">
        <f t="shared" si="21"/>
        <v>21.952000000000002</v>
      </c>
      <c r="AW54" s="124">
        <f>SUM(AW45:AW53)</f>
        <v>1</v>
      </c>
      <c r="AX54" s="173">
        <f>SUM(AX45:AX53)</f>
        <v>406</v>
      </c>
      <c r="AY54" s="162">
        <f t="shared" si="20"/>
        <v>107210.040783</v>
      </c>
      <c r="AZ54" s="162">
        <f t="shared" si="20"/>
        <v>46225.791410730002</v>
      </c>
      <c r="BA54" s="108">
        <f t="shared" si="20"/>
        <v>1.0000625111946619</v>
      </c>
    </row>
    <row r="55" spans="1:5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52"/>
      <c r="AZ55" s="52"/>
      <c r="BA55" s="34"/>
    </row>
    <row r="56" spans="1:55" ht="15.75" customHeight="1" x14ac:dyDescent="0.25"/>
    <row r="57" spans="1:55" ht="15" customHeight="1" x14ac:dyDescent="0.25"/>
    <row r="58" spans="1:55" s="177" customFormat="1" ht="15.95" customHeight="1" thickBot="1" x14ac:dyDescent="0.3">
      <c r="A58" s="175" t="s">
        <v>51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6"/>
      <c r="L58" s="176"/>
      <c r="M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</row>
    <row r="59" spans="1:55" s="188" customFormat="1" ht="22.5" customHeight="1" thickBot="1" x14ac:dyDescent="0.25">
      <c r="A59" s="178" t="s">
        <v>39</v>
      </c>
      <c r="B59" s="179" t="s">
        <v>22</v>
      </c>
      <c r="C59" s="180"/>
      <c r="D59" s="181"/>
      <c r="E59" s="182"/>
      <c r="F59" s="179" t="s">
        <v>23</v>
      </c>
      <c r="G59" s="180"/>
      <c r="H59" s="180"/>
      <c r="I59" s="181"/>
      <c r="J59" s="179" t="s">
        <v>19</v>
      </c>
      <c r="K59" s="180"/>
      <c r="L59" s="180"/>
      <c r="M59" s="183"/>
      <c r="N59" s="184" t="s">
        <v>30</v>
      </c>
      <c r="O59" s="180"/>
      <c r="P59" s="180"/>
      <c r="Q59" s="183"/>
      <c r="R59" s="185" t="s">
        <v>27</v>
      </c>
      <c r="S59" s="185"/>
      <c r="T59" s="185"/>
      <c r="U59" s="185"/>
      <c r="V59" s="179" t="s">
        <v>38</v>
      </c>
      <c r="W59" s="180"/>
      <c r="X59" s="180"/>
      <c r="Y59" s="183"/>
      <c r="Z59" s="186" t="s">
        <v>26</v>
      </c>
      <c r="AA59" s="8"/>
      <c r="AB59" s="8"/>
      <c r="AC59" s="9"/>
      <c r="AD59" s="7" t="s">
        <v>37</v>
      </c>
      <c r="AE59" s="8"/>
      <c r="AF59" s="8"/>
      <c r="AG59" s="187"/>
      <c r="AH59" s="179" t="s">
        <v>28</v>
      </c>
      <c r="AI59" s="180"/>
      <c r="AJ59" s="180"/>
      <c r="AK59" s="183"/>
      <c r="AL59" s="179" t="s">
        <v>59</v>
      </c>
      <c r="AM59" s="180"/>
      <c r="AN59" s="180"/>
      <c r="AO59" s="183"/>
      <c r="AP59" s="179" t="s">
        <v>48</v>
      </c>
      <c r="AQ59" s="180"/>
      <c r="AR59" s="180"/>
      <c r="AS59" s="181"/>
      <c r="AT59" s="7" t="s">
        <v>61</v>
      </c>
      <c r="AU59" s="8"/>
      <c r="AV59" s="8"/>
      <c r="AW59" s="9"/>
      <c r="AX59" s="186" t="s">
        <v>20</v>
      </c>
      <c r="AY59" s="8"/>
      <c r="AZ59" s="8"/>
      <c r="BA59" s="9"/>
    </row>
    <row r="60" spans="1:55" s="177" customFormat="1" ht="50.25" customHeight="1" thickBot="1" x14ac:dyDescent="0.3">
      <c r="A60" s="189"/>
      <c r="B60" s="190" t="s">
        <v>2</v>
      </c>
      <c r="C60" s="191" t="s">
        <v>29</v>
      </c>
      <c r="D60" s="192" t="s">
        <v>35</v>
      </c>
      <c r="E60" s="193" t="s">
        <v>5</v>
      </c>
      <c r="F60" s="194" t="s">
        <v>2</v>
      </c>
      <c r="G60" s="195" t="s">
        <v>29</v>
      </c>
      <c r="H60" s="195" t="s">
        <v>35</v>
      </c>
      <c r="I60" s="196" t="s">
        <v>5</v>
      </c>
      <c r="J60" s="194" t="s">
        <v>2</v>
      </c>
      <c r="K60" s="195" t="s">
        <v>29</v>
      </c>
      <c r="L60" s="195" t="s">
        <v>35</v>
      </c>
      <c r="M60" s="197" t="s">
        <v>5</v>
      </c>
      <c r="N60" s="198" t="s">
        <v>2</v>
      </c>
      <c r="O60" s="195" t="s">
        <v>29</v>
      </c>
      <c r="P60" s="195" t="s">
        <v>35</v>
      </c>
      <c r="Q60" s="197" t="s">
        <v>5</v>
      </c>
      <c r="R60" s="198" t="s">
        <v>2</v>
      </c>
      <c r="S60" s="195" t="s">
        <v>29</v>
      </c>
      <c r="T60" s="197" t="s">
        <v>35</v>
      </c>
      <c r="U60" s="199" t="s">
        <v>5</v>
      </c>
      <c r="V60" s="194" t="s">
        <v>2</v>
      </c>
      <c r="W60" s="195" t="s">
        <v>29</v>
      </c>
      <c r="X60" s="200" t="s">
        <v>35</v>
      </c>
      <c r="Y60" s="197" t="s">
        <v>5</v>
      </c>
      <c r="Z60" s="201" t="s">
        <v>2</v>
      </c>
      <c r="AA60" s="202" t="s">
        <v>29</v>
      </c>
      <c r="AB60" s="202" t="s">
        <v>35</v>
      </c>
      <c r="AC60" s="203" t="s">
        <v>5</v>
      </c>
      <c r="AD60" s="204" t="s">
        <v>2</v>
      </c>
      <c r="AE60" s="205" t="s">
        <v>29</v>
      </c>
      <c r="AF60" s="205" t="s">
        <v>35</v>
      </c>
      <c r="AG60" s="206" t="s">
        <v>5</v>
      </c>
      <c r="AH60" s="194" t="s">
        <v>2</v>
      </c>
      <c r="AI60" s="195" t="s">
        <v>29</v>
      </c>
      <c r="AJ60" s="195" t="s">
        <v>35</v>
      </c>
      <c r="AK60" s="197" t="s">
        <v>5</v>
      </c>
      <c r="AL60" s="194" t="s">
        <v>2</v>
      </c>
      <c r="AM60" s="195" t="s">
        <v>29</v>
      </c>
      <c r="AN60" s="195" t="s">
        <v>35</v>
      </c>
      <c r="AO60" s="197" t="s">
        <v>5</v>
      </c>
      <c r="AP60" s="194" t="s">
        <v>2</v>
      </c>
      <c r="AQ60" s="195" t="s">
        <v>29</v>
      </c>
      <c r="AR60" s="195" t="s">
        <v>35</v>
      </c>
      <c r="AS60" s="196" t="s">
        <v>5</v>
      </c>
      <c r="AT60" s="207" t="s">
        <v>2</v>
      </c>
      <c r="AU60" s="146" t="s">
        <v>29</v>
      </c>
      <c r="AV60" s="147" t="s">
        <v>35</v>
      </c>
      <c r="AW60" s="148" t="s">
        <v>5</v>
      </c>
      <c r="AX60" s="208" t="s">
        <v>2</v>
      </c>
      <c r="AY60" s="205" t="s">
        <v>29</v>
      </c>
      <c r="AZ60" s="205" t="s">
        <v>35</v>
      </c>
      <c r="BA60" s="209" t="s">
        <v>5</v>
      </c>
    </row>
    <row r="61" spans="1:55" s="34" customFormat="1" ht="34.5" customHeight="1" x14ac:dyDescent="0.25">
      <c r="A61" s="35" t="s">
        <v>40</v>
      </c>
      <c r="B61" s="210">
        <v>23</v>
      </c>
      <c r="C61" s="211">
        <v>1764.7</v>
      </c>
      <c r="D61" s="212">
        <v>531.02343800000006</v>
      </c>
      <c r="E61" s="213">
        <f>C61/C65</f>
        <v>0.16984365183004202</v>
      </c>
      <c r="F61" s="62">
        <v>18</v>
      </c>
      <c r="G61" s="63">
        <v>1537.33</v>
      </c>
      <c r="H61" s="64">
        <v>736.66517953999994</v>
      </c>
      <c r="I61" s="67">
        <f>G61/G65</f>
        <v>0.12206607743824692</v>
      </c>
      <c r="J61" s="214">
        <v>24</v>
      </c>
      <c r="K61" s="63">
        <v>2678.8267860000001</v>
      </c>
      <c r="L61" s="215">
        <v>1270.9297509999999</v>
      </c>
      <c r="M61" s="216">
        <f>K61/K65</f>
        <v>0.25286101519643389</v>
      </c>
      <c r="N61" s="217">
        <v>28</v>
      </c>
      <c r="O61" s="218">
        <v>4298.6975499999999</v>
      </c>
      <c r="P61" s="218">
        <v>1405.823684</v>
      </c>
      <c r="Q61" s="219">
        <f>O61/O65</f>
        <v>0.17912454072450124</v>
      </c>
      <c r="R61" s="66">
        <v>8</v>
      </c>
      <c r="S61" s="63">
        <v>2526.8000000000002</v>
      </c>
      <c r="T61" s="64">
        <v>1129.347168</v>
      </c>
      <c r="U61" s="67">
        <f>S61/S65</f>
        <v>0.13636117233459991</v>
      </c>
      <c r="V61" s="210">
        <v>1</v>
      </c>
      <c r="W61" s="218">
        <v>1000</v>
      </c>
      <c r="X61" s="218">
        <v>500</v>
      </c>
      <c r="Y61" s="219">
        <f>W61/W65</f>
        <v>0.15917230401910068</v>
      </c>
      <c r="Z61" s="29">
        <v>3</v>
      </c>
      <c r="AA61" s="40">
        <v>212.5</v>
      </c>
      <c r="AB61" s="40">
        <v>20.900393999999999</v>
      </c>
      <c r="AC61" s="28">
        <f>AA61/AA65</f>
        <v>3.3096079866681206E-2</v>
      </c>
      <c r="AD61" s="62">
        <v>10</v>
      </c>
      <c r="AE61" s="63">
        <v>1065.9549999999999</v>
      </c>
      <c r="AF61" s="63">
        <v>482.79691000000003</v>
      </c>
      <c r="AG61" s="67">
        <f>AE61/AE65</f>
        <v>0.19525799952710837</v>
      </c>
      <c r="AH61" s="62">
        <v>4</v>
      </c>
      <c r="AI61" s="63">
        <v>2740</v>
      </c>
      <c r="AJ61" s="63">
        <v>1203.3674530000001</v>
      </c>
      <c r="AK61" s="65">
        <f>AI61/AI65</f>
        <v>0.61559296992828338</v>
      </c>
      <c r="AL61" s="220">
        <v>1</v>
      </c>
      <c r="AM61" s="221">
        <v>15.5</v>
      </c>
      <c r="AN61" s="221">
        <v>7</v>
      </c>
      <c r="AO61" s="65">
        <f>AM61/AM65</f>
        <v>0.38271604938271603</v>
      </c>
      <c r="AP61" s="62">
        <v>2</v>
      </c>
      <c r="AQ61" s="63">
        <v>711</v>
      </c>
      <c r="AR61" s="63">
        <v>355.5</v>
      </c>
      <c r="AS61" s="67">
        <f>AQ61/AQ65</f>
        <v>8.4590491600437814E-2</v>
      </c>
      <c r="AT61" s="222"/>
      <c r="AU61" s="79"/>
      <c r="AV61" s="79"/>
      <c r="AW61" s="28"/>
      <c r="AX61" s="75">
        <f t="shared" ref="AX61:AZ62" si="22">B61+F61+J61+N61+R61+V61+Z61+AD61+AH61+AP61+AL61+AT61</f>
        <v>122</v>
      </c>
      <c r="AY61" s="63">
        <f t="shared" si="22"/>
        <v>18551.309335999998</v>
      </c>
      <c r="AZ61" s="63">
        <f t="shared" si="22"/>
        <v>7643.3539775400004</v>
      </c>
      <c r="BA61" s="65">
        <f>AY61/AY65</f>
        <v>0.17303705138541117</v>
      </c>
      <c r="BB61" s="223"/>
      <c r="BC61" s="223"/>
    </row>
    <row r="62" spans="1:55" s="34" customFormat="1" ht="24" customHeight="1" x14ac:dyDescent="0.25">
      <c r="A62" s="35" t="s">
        <v>41</v>
      </c>
      <c r="B62" s="224">
        <v>22</v>
      </c>
      <c r="C62" s="225">
        <v>3279.25</v>
      </c>
      <c r="D62" s="226">
        <v>1251.891149</v>
      </c>
      <c r="E62" s="227">
        <f>C62/C65</f>
        <v>0.31561160268808591</v>
      </c>
      <c r="F62" s="26">
        <v>38</v>
      </c>
      <c r="G62" s="40">
        <v>9202.0293000000001</v>
      </c>
      <c r="H62" s="76">
        <v>4298.6367739999996</v>
      </c>
      <c r="I62" s="36">
        <f>G62/G65</f>
        <v>0.73065354941542626</v>
      </c>
      <c r="J62" s="158">
        <v>32</v>
      </c>
      <c r="K62" s="40">
        <v>6830.2412000000004</v>
      </c>
      <c r="L62" s="228">
        <v>3058.9563320000002</v>
      </c>
      <c r="M62" s="229">
        <f>K62/K65</f>
        <v>0.6447231798989892</v>
      </c>
      <c r="N62" s="230">
        <v>49</v>
      </c>
      <c r="O62" s="225">
        <v>8630.1153959999992</v>
      </c>
      <c r="P62" s="225">
        <v>3809.5672679999998</v>
      </c>
      <c r="Q62" s="231">
        <f>O62/O65</f>
        <v>0.35961251954279666</v>
      </c>
      <c r="R62" s="29">
        <v>15</v>
      </c>
      <c r="S62" s="40">
        <v>7732</v>
      </c>
      <c r="T62" s="76">
        <v>2661.6299739999999</v>
      </c>
      <c r="U62" s="36">
        <f>S62/S65</f>
        <v>0.41726475561624438</v>
      </c>
      <c r="V62" s="224">
        <v>6</v>
      </c>
      <c r="W62" s="232">
        <v>3422.5</v>
      </c>
      <c r="X62" s="232">
        <v>1684</v>
      </c>
      <c r="Y62" s="231">
        <f>W62/W65</f>
        <v>0.54476721050537202</v>
      </c>
      <c r="Z62" s="29">
        <v>16</v>
      </c>
      <c r="AA62" s="40">
        <v>5545.2</v>
      </c>
      <c r="AB62" s="40">
        <v>1763.9776189900001</v>
      </c>
      <c r="AC62" s="28">
        <f>AA62/AA65</f>
        <v>0.86364415094927349</v>
      </c>
      <c r="AD62" s="26">
        <v>21</v>
      </c>
      <c r="AE62" s="40">
        <v>4093.2579519999999</v>
      </c>
      <c r="AF62" s="40">
        <v>1932.3576202000002</v>
      </c>
      <c r="AG62" s="36">
        <f>AE62/AE65</f>
        <v>0.74978902416701332</v>
      </c>
      <c r="AH62" s="26">
        <v>10</v>
      </c>
      <c r="AI62" s="40">
        <v>1710.9929999999999</v>
      </c>
      <c r="AJ62" s="40">
        <v>782.381799</v>
      </c>
      <c r="AK62" s="28">
        <f>AI62/AI65</f>
        <v>0.38440703007171656</v>
      </c>
      <c r="AL62" s="233"/>
      <c r="AM62" s="234"/>
      <c r="AN62" s="234"/>
      <c r="AO62" s="28"/>
      <c r="AP62" s="26">
        <v>9</v>
      </c>
      <c r="AQ62" s="40">
        <v>3564.2</v>
      </c>
      <c r="AR62" s="40">
        <v>1510.5588</v>
      </c>
      <c r="AS62" s="36">
        <f>AQ62/AQ65</f>
        <v>0.42404701851234944</v>
      </c>
      <c r="AT62" s="77">
        <v>1</v>
      </c>
      <c r="AU62" s="235">
        <v>43.904000000000003</v>
      </c>
      <c r="AV62" s="235">
        <v>21.952000000000002</v>
      </c>
      <c r="AW62" s="28">
        <f>AU62/AU65</f>
        <v>1</v>
      </c>
      <c r="AX62" s="75">
        <f t="shared" si="22"/>
        <v>219</v>
      </c>
      <c r="AY62" s="63">
        <f t="shared" si="22"/>
        <v>54053.690847999998</v>
      </c>
      <c r="AZ62" s="63">
        <f t="shared" si="22"/>
        <v>22775.909335189997</v>
      </c>
      <c r="BA62" s="28">
        <f>AY62/AY65</f>
        <v>0.50418496675519542</v>
      </c>
      <c r="BB62" s="153"/>
      <c r="BC62" s="153"/>
    </row>
    <row r="63" spans="1:55" s="34" customFormat="1" ht="25.5" customHeight="1" x14ac:dyDescent="0.25">
      <c r="A63" s="35" t="s">
        <v>42</v>
      </c>
      <c r="B63" s="224">
        <v>14</v>
      </c>
      <c r="C63" s="225">
        <v>4996.1940000000004</v>
      </c>
      <c r="D63" s="226">
        <v>1930.91597</v>
      </c>
      <c r="E63" s="227">
        <f>C63/C65</f>
        <v>0.4808589755830141</v>
      </c>
      <c r="F63" s="26">
        <v>6</v>
      </c>
      <c r="G63" s="40">
        <v>1854.885</v>
      </c>
      <c r="H63" s="76">
        <v>833.74641799999995</v>
      </c>
      <c r="I63" s="36">
        <f>G63/G65</f>
        <v>0.14728037314632686</v>
      </c>
      <c r="J63" s="158">
        <v>4</v>
      </c>
      <c r="K63" s="225">
        <v>695</v>
      </c>
      <c r="L63" s="225">
        <v>312.8</v>
      </c>
      <c r="M63" s="229">
        <f>K63/K65</f>
        <v>6.5602750607079222E-2</v>
      </c>
      <c r="N63" s="230">
        <v>13</v>
      </c>
      <c r="O63" s="225">
        <v>9285.5601000000006</v>
      </c>
      <c r="P63" s="225">
        <v>4596.0414110000002</v>
      </c>
      <c r="Q63" s="231">
        <f>O63/O65</f>
        <v>0.38692456701966715</v>
      </c>
      <c r="R63" s="29">
        <v>4</v>
      </c>
      <c r="S63" s="40">
        <v>2099.4014990000001</v>
      </c>
      <c r="T63" s="76">
        <v>868.75493300000005</v>
      </c>
      <c r="U63" s="36">
        <f>S63/S65</f>
        <v>0.11329620452930834</v>
      </c>
      <c r="V63" s="224">
        <v>2</v>
      </c>
      <c r="W63" s="225">
        <v>1710</v>
      </c>
      <c r="X63" s="225">
        <v>803.65922699999999</v>
      </c>
      <c r="Y63" s="231">
        <f>W63/W65</f>
        <v>0.27218463987266217</v>
      </c>
      <c r="Z63" s="29">
        <v>2</v>
      </c>
      <c r="AA63" s="40">
        <v>663</v>
      </c>
      <c r="AB63" s="40">
        <v>235.44354100000001</v>
      </c>
      <c r="AC63" s="28">
        <f>AA63/AA65</f>
        <v>0.10325976918404535</v>
      </c>
      <c r="AD63" s="26">
        <v>2</v>
      </c>
      <c r="AE63" s="40">
        <v>300</v>
      </c>
      <c r="AF63" s="40">
        <v>60</v>
      </c>
      <c r="AG63" s="36">
        <f>AE63/AE65</f>
        <v>5.4952976305878316E-2</v>
      </c>
      <c r="AH63" s="26"/>
      <c r="AI63" s="40"/>
      <c r="AJ63" s="40"/>
      <c r="AK63" s="28"/>
      <c r="AL63" s="233">
        <v>1</v>
      </c>
      <c r="AM63" s="234">
        <v>25</v>
      </c>
      <c r="AN63" s="234">
        <v>10.00432</v>
      </c>
      <c r="AO63" s="28">
        <f>AM63/AM65</f>
        <v>0.61728395061728392</v>
      </c>
      <c r="AP63" s="26">
        <v>4</v>
      </c>
      <c r="AQ63" s="40">
        <v>4000</v>
      </c>
      <c r="AR63" s="40">
        <v>2000</v>
      </c>
      <c r="AS63" s="36">
        <f>AQ63/AQ65</f>
        <v>0.47589587398277255</v>
      </c>
      <c r="AT63" s="222"/>
      <c r="AU63" s="79"/>
      <c r="AV63" s="79"/>
      <c r="AW63" s="28"/>
      <c r="AX63" s="75">
        <f t="shared" ref="AX63:AZ63" si="23">B63+F63+J63+N63+R63+V63+Z63+AD63+AH63+AP63+AL63</f>
        <v>52</v>
      </c>
      <c r="AY63" s="63">
        <f>C63+G63+K63+O63+S63+W63+AA63+AE63+AI63+AQ63+AM63</f>
        <v>25629.040599</v>
      </c>
      <c r="AZ63" s="63">
        <f t="shared" si="23"/>
        <v>11651.365820000001</v>
      </c>
      <c r="BA63" s="28">
        <f>AY63/AY65</f>
        <v>0.23905448045556499</v>
      </c>
      <c r="BB63" s="223"/>
      <c r="BC63" s="223"/>
    </row>
    <row r="64" spans="1:55" s="34" customFormat="1" ht="36" customHeight="1" thickBot="1" x14ac:dyDescent="0.3">
      <c r="A64" s="35" t="s">
        <v>43</v>
      </c>
      <c r="B64" s="236">
        <v>1</v>
      </c>
      <c r="C64" s="237">
        <v>350</v>
      </c>
      <c r="D64" s="238">
        <v>23.02</v>
      </c>
      <c r="E64" s="239">
        <f>C64/C65</f>
        <v>3.3685769898857992E-2</v>
      </c>
      <c r="F64" s="26"/>
      <c r="G64" s="40"/>
      <c r="H64" s="76"/>
      <c r="I64" s="98"/>
      <c r="J64" s="158">
        <v>1</v>
      </c>
      <c r="K64" s="237">
        <v>390</v>
      </c>
      <c r="L64" s="237">
        <v>191.5</v>
      </c>
      <c r="M64" s="240">
        <f>K64/K65</f>
        <v>3.6813054297497691E-2</v>
      </c>
      <c r="N64" s="241">
        <v>3</v>
      </c>
      <c r="O64" s="237">
        <v>1784</v>
      </c>
      <c r="P64" s="237">
        <v>787.1816</v>
      </c>
      <c r="Q64" s="242">
        <f>O64/O65</f>
        <v>7.433837271303495E-2</v>
      </c>
      <c r="R64" s="243">
        <v>6</v>
      </c>
      <c r="S64" s="90">
        <v>6172</v>
      </c>
      <c r="T64" s="244">
        <v>3078.4606779999999</v>
      </c>
      <c r="U64" s="98">
        <f>S64/S65</f>
        <v>0.33307786751984741</v>
      </c>
      <c r="V64" s="236">
        <v>1</v>
      </c>
      <c r="W64" s="245">
        <v>150</v>
      </c>
      <c r="X64" s="245">
        <v>10</v>
      </c>
      <c r="Y64" s="242">
        <f>W64/W65</f>
        <v>2.3875845602865101E-2</v>
      </c>
      <c r="Z64" s="243"/>
      <c r="AA64" s="90"/>
      <c r="AB64" s="90"/>
      <c r="AC64" s="91">
        <f>AA64/AA65</f>
        <v>0</v>
      </c>
      <c r="AD64" s="89"/>
      <c r="AE64" s="90"/>
      <c r="AF64" s="90"/>
      <c r="AG64" s="98"/>
      <c r="AH64" s="92"/>
      <c r="AI64" s="93"/>
      <c r="AJ64" s="93"/>
      <c r="AK64" s="94"/>
      <c r="AL64" s="246"/>
      <c r="AM64" s="247"/>
      <c r="AN64" s="247"/>
      <c r="AO64" s="94"/>
      <c r="AP64" s="92">
        <v>1</v>
      </c>
      <c r="AQ64" s="93">
        <v>130</v>
      </c>
      <c r="AR64" s="93">
        <v>65</v>
      </c>
      <c r="AS64" s="248">
        <f>AQ64/AQ65</f>
        <v>1.5466615904440107E-2</v>
      </c>
      <c r="AT64" s="222"/>
      <c r="AU64" s="79"/>
      <c r="AV64" s="79"/>
      <c r="AW64" s="28"/>
      <c r="AX64" s="75">
        <f>B64+F64+J64+N64+R64+V64+Z64+AD64+AH64+AP64+AL64</f>
        <v>13</v>
      </c>
      <c r="AY64" s="63">
        <f>C64+G64+K64+O64+S64+W64+AA64+AE64+AI64+AQ64+AM64</f>
        <v>8976</v>
      </c>
      <c r="AZ64" s="63">
        <f>D64+H64+L64+P64+T64+X64+AB64+AF64+AJ64+AR64+AN64</f>
        <v>4155.1622779999998</v>
      </c>
      <c r="BA64" s="28">
        <f>AY64/AY65</f>
        <v>8.3723501403828393E-2</v>
      </c>
      <c r="BB64" s="153"/>
      <c r="BC64" s="153"/>
    </row>
    <row r="65" spans="1:53" s="275" customFormat="1" ht="21.75" customHeight="1" thickBot="1" x14ac:dyDescent="0.25">
      <c r="A65" s="249" t="s">
        <v>3</v>
      </c>
      <c r="B65" s="250">
        <f t="shared" ref="B65:M65" si="24">SUM(B61:B64)</f>
        <v>60</v>
      </c>
      <c r="C65" s="250">
        <f t="shared" si="24"/>
        <v>10390.144</v>
      </c>
      <c r="D65" s="251">
        <f>SUM(D61:D64)</f>
        <v>3736.8505570000002</v>
      </c>
      <c r="E65" s="252">
        <f t="shared" si="24"/>
        <v>1</v>
      </c>
      <c r="F65" s="253">
        <f t="shared" si="24"/>
        <v>62</v>
      </c>
      <c r="G65" s="254">
        <f>SUM(G61:G64)</f>
        <v>12594.2443</v>
      </c>
      <c r="H65" s="254">
        <f t="shared" si="24"/>
        <v>5869.0483715399996</v>
      </c>
      <c r="I65" s="116">
        <f t="shared" si="24"/>
        <v>1</v>
      </c>
      <c r="J65" s="255">
        <f t="shared" si="24"/>
        <v>61</v>
      </c>
      <c r="K65" s="256">
        <f t="shared" si="24"/>
        <v>10594.067986</v>
      </c>
      <c r="L65" s="257">
        <f t="shared" si="24"/>
        <v>4834.1860830000005</v>
      </c>
      <c r="M65" s="102">
        <f t="shared" si="24"/>
        <v>1</v>
      </c>
      <c r="N65" s="258">
        <f>SUM(N61:N64)</f>
        <v>93</v>
      </c>
      <c r="O65" s="259">
        <f>SUM(O61:O64)</f>
        <v>23998.373046000001</v>
      </c>
      <c r="P65" s="259">
        <f>SUM(P61:P64)</f>
        <v>10598.613963</v>
      </c>
      <c r="Q65" s="260">
        <f>SUM(Q61:Q64)</f>
        <v>1</v>
      </c>
      <c r="R65" s="261">
        <f>SUM(R61:R64)</f>
        <v>33</v>
      </c>
      <c r="S65" s="126">
        <f t="shared" ref="S65:U65" si="25">SUM(S61:S64)</f>
        <v>18530.201498999999</v>
      </c>
      <c r="T65" s="262">
        <f t="shared" si="25"/>
        <v>7738.1927529999994</v>
      </c>
      <c r="U65" s="263">
        <f t="shared" si="25"/>
        <v>1</v>
      </c>
      <c r="V65" s="250">
        <f t="shared" ref="V65:BA65" si="26">SUM(V61:V64)</f>
        <v>10</v>
      </c>
      <c r="W65" s="264">
        <f>SUM(W61:W64)</f>
        <v>6282.5</v>
      </c>
      <c r="X65" s="265">
        <f>SUM(X61:X64)</f>
        <v>2997.6592270000001</v>
      </c>
      <c r="Y65" s="266">
        <f t="shared" si="26"/>
        <v>1</v>
      </c>
      <c r="Z65" s="261">
        <f t="shared" si="26"/>
        <v>21</v>
      </c>
      <c r="AA65" s="126">
        <f t="shared" si="26"/>
        <v>6420.7</v>
      </c>
      <c r="AB65" s="126">
        <f t="shared" si="26"/>
        <v>2020.3215539900002</v>
      </c>
      <c r="AC65" s="124">
        <f t="shared" si="26"/>
        <v>1</v>
      </c>
      <c r="AD65" s="100">
        <f t="shared" si="26"/>
        <v>33</v>
      </c>
      <c r="AE65" s="126">
        <f t="shared" si="26"/>
        <v>5459.2129519999999</v>
      </c>
      <c r="AF65" s="126">
        <f t="shared" si="26"/>
        <v>2475.1545302000004</v>
      </c>
      <c r="AG65" s="124">
        <f t="shared" si="26"/>
        <v>1</v>
      </c>
      <c r="AH65" s="100">
        <f>SUM(AH61:AH64)</f>
        <v>14</v>
      </c>
      <c r="AI65" s="126">
        <f t="shared" si="26"/>
        <v>4450.9930000000004</v>
      </c>
      <c r="AJ65" s="262">
        <f t="shared" si="26"/>
        <v>1985.7492520000001</v>
      </c>
      <c r="AK65" s="102">
        <f t="shared" ref="AK65:AS65" si="27">SUM(AK61:AK64)</f>
        <v>1</v>
      </c>
      <c r="AL65" s="267">
        <f t="shared" si="26"/>
        <v>2</v>
      </c>
      <c r="AM65" s="267">
        <f t="shared" si="26"/>
        <v>40.5</v>
      </c>
      <c r="AN65" s="267">
        <f t="shared" si="26"/>
        <v>17.00432</v>
      </c>
      <c r="AO65" s="267">
        <f t="shared" si="26"/>
        <v>1</v>
      </c>
      <c r="AP65" s="100">
        <f>SUM(AP61:AP64)</f>
        <v>16</v>
      </c>
      <c r="AQ65" s="126">
        <f>SUM(AQ61:AQ64)</f>
        <v>8405.2000000000007</v>
      </c>
      <c r="AR65" s="126">
        <f t="shared" si="27"/>
        <v>3931.0587999999998</v>
      </c>
      <c r="AS65" s="268">
        <f t="shared" si="27"/>
        <v>0.99999999999999989</v>
      </c>
      <c r="AT65" s="269">
        <f>SUM(AT61:AT64)</f>
        <v>1</v>
      </c>
      <c r="AU65" s="270">
        <f t="shared" ref="AU65:AV65" si="28">SUM(AU61:AU64)</f>
        <v>43.904000000000003</v>
      </c>
      <c r="AV65" s="270">
        <f t="shared" si="28"/>
        <v>21.952000000000002</v>
      </c>
      <c r="AW65" s="271">
        <f>SUM(AW61:AW64)</f>
        <v>1</v>
      </c>
      <c r="AX65" s="272">
        <f>SUM(AX61:AX64)</f>
        <v>406</v>
      </c>
      <c r="AY65" s="273">
        <f>SUM(AY61:AY64)</f>
        <v>107210.040783</v>
      </c>
      <c r="AZ65" s="274">
        <f>SUM(AZ61:AZ64)</f>
        <v>46225.791410730002</v>
      </c>
      <c r="BA65" s="124">
        <f t="shared" si="26"/>
        <v>1</v>
      </c>
    </row>
    <row r="66" spans="1:53" x14ac:dyDescent="0.25"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276"/>
      <c r="AZ66" s="276"/>
      <c r="BA66" s="5"/>
    </row>
    <row r="67" spans="1:53" x14ac:dyDescent="0.25"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28"/>
      <c r="AZ67" s="128"/>
      <c r="BA67" s="5"/>
    </row>
    <row r="68" spans="1:53" x14ac:dyDescent="0.25">
      <c r="AY68" s="52"/>
      <c r="AZ68" s="52"/>
    </row>
  </sheetData>
  <mergeCells count="68"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2022-10-07T12:09:47Z</dcterms:modified>
</cp:coreProperties>
</file>